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980" windowHeight="7755" activeTab="2"/>
  </bookViews>
  <sheets>
    <sheet name="Objetivos Financeiros" sheetId="1" r:id="rId1"/>
    <sheet name="Plan2" sheetId="2" state="hidden" r:id="rId2"/>
    <sheet name="Revisão Objetivos" sheetId="4" r:id="rId3"/>
  </sheets>
  <calcPr calcId="145621"/>
</workbook>
</file>

<file path=xl/calcChain.xml><?xml version="1.0" encoding="utf-8"?>
<calcChain xmlns="http://schemas.openxmlformats.org/spreadsheetml/2006/main">
  <c r="F8" i="4" l="1"/>
  <c r="F7" i="4"/>
  <c r="F6" i="4"/>
  <c r="E7" i="4"/>
  <c r="E8" i="4"/>
  <c r="E9" i="4"/>
  <c r="E10" i="4"/>
  <c r="E6" i="4"/>
  <c r="F9" i="4" l="1"/>
  <c r="F10" i="4" s="1"/>
  <c r="E13" i="4" l="1"/>
  <c r="D12" i="1"/>
  <c r="D10" i="1"/>
  <c r="D13" i="1"/>
  <c r="D9" i="1"/>
  <c r="D11" i="1"/>
  <c r="D6" i="1"/>
  <c r="E6" i="1" s="1"/>
  <c r="D7" i="1"/>
  <c r="D8" i="1"/>
  <c r="E7" i="1" l="1"/>
  <c r="E8" i="1" s="1"/>
  <c r="E9" i="1" s="1"/>
  <c r="E10" i="1" s="1"/>
  <c r="E11" i="1" s="1"/>
  <c r="E12" i="1" s="1"/>
  <c r="E13" i="1" s="1"/>
  <c r="D14" i="1"/>
  <c r="C4" i="2" l="1"/>
  <c r="D4" i="2" s="1"/>
  <c r="E4" i="2" s="1"/>
  <c r="C3" i="2"/>
  <c r="D3" i="2" s="1"/>
  <c r="E3" i="2" s="1"/>
  <c r="C6" i="2"/>
  <c r="D6" i="2" s="1"/>
  <c r="E6" i="2" s="1"/>
  <c r="C5" i="2"/>
  <c r="D5" i="2" s="1"/>
  <c r="E5" i="2" s="1"/>
  <c r="C7" i="2"/>
  <c r="D7" i="2" s="1"/>
  <c r="E7" i="2" s="1"/>
</calcChain>
</file>

<file path=xl/sharedStrings.xml><?xml version="1.0" encoding="utf-8"?>
<sst xmlns="http://schemas.openxmlformats.org/spreadsheetml/2006/main" count="34" uniqueCount="20">
  <si>
    <t>Objetivo</t>
  </si>
  <si>
    <t>Valor (R$)</t>
  </si>
  <si>
    <t>Prazo (meses)</t>
  </si>
  <si>
    <t>Depósito (mensal)</t>
  </si>
  <si>
    <t>Taxa de juros estimada</t>
  </si>
  <si>
    <t>Viagem</t>
  </si>
  <si>
    <t>Reforma na casa</t>
  </si>
  <si>
    <t>Aposentadoria</t>
  </si>
  <si>
    <t>TOTAL</t>
  </si>
  <si>
    <t>ao mês</t>
  </si>
  <si>
    <t>Aniversário</t>
  </si>
  <si>
    <t>Bicicleta</t>
  </si>
  <si>
    <t>Troca carro</t>
  </si>
  <si>
    <t>Pós-graduação</t>
  </si>
  <si>
    <t>Poupança filho</t>
  </si>
  <si>
    <t>Ranking</t>
  </si>
  <si>
    <t>Valor revisado (R$)</t>
  </si>
  <si>
    <t>Quanto consigo poupar?</t>
  </si>
  <si>
    <t>Acumulado</t>
  </si>
  <si>
    <t>Valor (R$) já poupado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</si>
</sst>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8" fontId="0" fillId="3" borderId="1" xfId="0" applyNumberFormat="1" applyFill="1" applyBorder="1" applyAlignment="1" applyProtection="1">
      <alignment horizontal="center"/>
      <protection hidden="1"/>
    </xf>
    <xf numFmtId="8" fontId="2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10" fontId="3" fillId="4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/>
      <protection hidden="1"/>
    </xf>
    <xf numFmtId="8" fontId="2" fillId="2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/>
  </cellXfs>
  <cellStyles count="2">
    <cellStyle name="Normal" xfId="0" builtinId="0"/>
    <cellStyle name="Porcentagem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33CCFF"/>
      <color rgb="FF00FFFF"/>
      <color rgb="FF99FF33"/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203200</xdr:colOff>
      <xdr:row>1</xdr:row>
      <xdr:rowOff>63500</xdr:rowOff>
    </xdr:from>
    <xdr:to>
      <xdr:col>9</xdr:col>
      <xdr:colOff>419100</xdr:colOff>
      <xdr:row>12</xdr:row>
      <xdr:rowOff>69850</xdr:rowOff>
    </xdr:to>
    <xdr:sp macro="" textlink="">
      <xdr:nvSpPr>
        <xdr:cNvPr id="2" name="CaixaDeTexto 1"/>
        <xdr:cNvSpPr txBox="1"/>
      </xdr:nvSpPr>
      <xdr:spPr>
        <a:xfrm>
          <a:off x="6921500" y="368300"/>
          <a:ext cx="120015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/>
            <a:t>UM ANO DEPOIS...</a:t>
          </a:r>
        </a:p>
        <a:p>
          <a:r>
            <a:rPr lang="pt-BR" sz="900"/>
            <a:t>1) Excluir</a:t>
          </a:r>
          <a:r>
            <a:rPr lang="pt-BR" sz="900" baseline="0"/>
            <a:t> objetivos já conquistados</a:t>
          </a:r>
        </a:p>
        <a:p>
          <a:r>
            <a:rPr lang="pt-BR" sz="900" baseline="0"/>
            <a:t>2) Capacidade de poupar</a:t>
          </a:r>
        </a:p>
        <a:p>
          <a:r>
            <a:rPr lang="pt-BR" sz="900" baseline="0"/>
            <a:t>3) Taxa de juros (economia)</a:t>
          </a:r>
        </a:p>
        <a:p>
          <a:r>
            <a:rPr lang="pt-BR" sz="900" baseline="0"/>
            <a:t>4) Valor revisado</a:t>
          </a:r>
        </a:p>
        <a:p>
          <a:r>
            <a:rPr lang="pt-BR" sz="900" baseline="0"/>
            <a:t>5) Valor já poupado</a:t>
          </a:r>
        </a:p>
        <a:p>
          <a:r>
            <a:rPr lang="pt-BR" sz="900" baseline="0"/>
            <a:t>6) Desconto dos prazos</a:t>
          </a:r>
        </a:p>
        <a:p>
          <a:r>
            <a:rPr lang="pt-BR" sz="900" baseline="0"/>
            <a:t>7) Cálculo dos novos depósitos e acumulado</a:t>
          </a:r>
        </a:p>
        <a:p>
          <a:r>
            <a:rPr lang="pt-BR" sz="900" baseline="0"/>
            <a:t>8) Inserção de novos objetivos</a:t>
          </a:r>
          <a:endParaRPr lang="pt-BR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150" zoomScaleNormal="150" workbookViewId="0">
      <selection activeCell="C6" sqref="C6:C11"/>
    </sheetView>
  </sheetViews>
  <sheetFormatPr defaultRowHeight="15" x14ac:dyDescent="0.25"/>
  <cols>
    <col min="1" max="1" width="15.42578125" bestFit="1" customWidth="1"/>
    <col min="2" max="2" width="14.42578125" customWidth="1"/>
    <col min="3" max="3" width="14" customWidth="1"/>
    <col min="4" max="5" width="13.42578125" customWidth="1"/>
    <col min="6" max="6" width="14.5703125" bestFit="1" customWidth="1"/>
    <col min="7" max="7" width="5.5703125" customWidth="1"/>
  </cols>
  <sheetData>
    <row r="1" spans="1:6" ht="24" x14ac:dyDescent="0.25">
      <c r="A1" s="10" t="s">
        <v>17</v>
      </c>
      <c r="C1" s="10" t="s">
        <v>4</v>
      </c>
    </row>
    <row r="2" spans="1:6" x14ac:dyDescent="0.25">
      <c r="A2" s="14">
        <v>1000</v>
      </c>
      <c r="C2" s="11">
        <v>8.0000000000000002E-3</v>
      </c>
      <c r="D2" t="s">
        <v>9</v>
      </c>
    </row>
    <row r="5" spans="1:6" ht="29.25" customHeight="1" x14ac:dyDescent="0.25">
      <c r="A5" s="8" t="s">
        <v>0</v>
      </c>
      <c r="B5" s="8" t="s">
        <v>1</v>
      </c>
      <c r="C5" s="12" t="s">
        <v>2</v>
      </c>
      <c r="D5" s="7" t="s">
        <v>3</v>
      </c>
      <c r="E5" s="13" t="s">
        <v>18</v>
      </c>
      <c r="F5" s="13" t="s">
        <v>15</v>
      </c>
    </row>
    <row r="6" spans="1:6" x14ac:dyDescent="0.25">
      <c r="A6" s="2" t="s">
        <v>14</v>
      </c>
      <c r="B6" s="3">
        <v>35000</v>
      </c>
      <c r="C6" s="4">
        <v>130</v>
      </c>
      <c r="D6" s="5">
        <f t="shared" ref="D6:D13" si="0">PMT($C$2,C6,,-B6,1)</f>
        <v>152.83222714030737</v>
      </c>
      <c r="E6" s="5">
        <f>D6</f>
        <v>152.83222714030737</v>
      </c>
      <c r="F6" s="15">
        <v>1</v>
      </c>
    </row>
    <row r="7" spans="1:6" x14ac:dyDescent="0.25">
      <c r="A7" s="2" t="s">
        <v>7</v>
      </c>
      <c r="B7" s="3">
        <v>500000</v>
      </c>
      <c r="C7" s="4">
        <v>400</v>
      </c>
      <c r="D7" s="5">
        <f t="shared" si="0"/>
        <v>170.88221784996279</v>
      </c>
      <c r="E7" s="5">
        <f>E6+D7</f>
        <v>323.71444499027018</v>
      </c>
      <c r="F7" s="15">
        <v>2</v>
      </c>
    </row>
    <row r="8" spans="1:6" x14ac:dyDescent="0.25">
      <c r="A8" s="2" t="s">
        <v>10</v>
      </c>
      <c r="B8" s="3">
        <v>1000</v>
      </c>
      <c r="C8" s="4">
        <v>5</v>
      </c>
      <c r="D8" s="5">
        <f t="shared" si="0"/>
        <v>195.26339031882083</v>
      </c>
      <c r="E8" s="5">
        <f t="shared" ref="E8:E13" si="1">E7+D8</f>
        <v>518.97783530909101</v>
      </c>
      <c r="F8" s="15">
        <v>3</v>
      </c>
    </row>
    <row r="9" spans="1:6" x14ac:dyDescent="0.25">
      <c r="A9" s="2" t="s">
        <v>13</v>
      </c>
      <c r="B9" s="3">
        <v>11000</v>
      </c>
      <c r="C9" s="4">
        <v>36</v>
      </c>
      <c r="D9" s="5">
        <f t="shared" si="0"/>
        <v>262.77467474621653</v>
      </c>
      <c r="E9" s="5">
        <f t="shared" si="1"/>
        <v>781.75251005530754</v>
      </c>
      <c r="F9" s="15">
        <v>4</v>
      </c>
    </row>
    <row r="10" spans="1:6" x14ac:dyDescent="0.25">
      <c r="A10" s="2" t="s">
        <v>5</v>
      </c>
      <c r="B10" s="3">
        <v>2000</v>
      </c>
      <c r="C10" s="4">
        <v>36</v>
      </c>
      <c r="D10" s="5">
        <f t="shared" si="0"/>
        <v>47.777213590221187</v>
      </c>
      <c r="E10" s="5">
        <f t="shared" si="1"/>
        <v>829.52972364552875</v>
      </c>
      <c r="F10" s="15">
        <v>5</v>
      </c>
    </row>
    <row r="11" spans="1:6" x14ac:dyDescent="0.25">
      <c r="A11" s="2" t="s">
        <v>6</v>
      </c>
      <c r="B11" s="3">
        <v>15000</v>
      </c>
      <c r="C11" s="4">
        <v>80</v>
      </c>
      <c r="D11" s="5">
        <f t="shared" si="0"/>
        <v>133.5126805034032</v>
      </c>
      <c r="E11" s="5">
        <f t="shared" si="1"/>
        <v>963.04240414893195</v>
      </c>
      <c r="F11" s="15">
        <v>6</v>
      </c>
    </row>
    <row r="12" spans="1:6" x14ac:dyDescent="0.25">
      <c r="A12" s="2" t="s">
        <v>11</v>
      </c>
      <c r="B12" s="3">
        <v>700</v>
      </c>
      <c r="C12" s="4">
        <v>5</v>
      </c>
      <c r="D12" s="5">
        <f t="shared" si="0"/>
        <v>136.68437322317459</v>
      </c>
      <c r="E12" s="5">
        <f t="shared" si="1"/>
        <v>1099.7267773721064</v>
      </c>
      <c r="F12" s="15">
        <v>7</v>
      </c>
    </row>
    <row r="13" spans="1:6" x14ac:dyDescent="0.25">
      <c r="A13" s="2" t="s">
        <v>12</v>
      </c>
      <c r="B13" s="3">
        <v>25000</v>
      </c>
      <c r="C13" s="4">
        <v>24</v>
      </c>
      <c r="D13" s="5">
        <f t="shared" si="0"/>
        <v>941.48127652023686</v>
      </c>
      <c r="E13" s="5">
        <f t="shared" si="1"/>
        <v>2041.2080538923433</v>
      </c>
      <c r="F13" s="15">
        <v>8</v>
      </c>
    </row>
    <row r="14" spans="1:6" x14ac:dyDescent="0.25">
      <c r="C14" s="9" t="s">
        <v>8</v>
      </c>
      <c r="D14" s="6">
        <f>SUM(D6:D13)</f>
        <v>2041.2080538923433</v>
      </c>
      <c r="E14" s="16"/>
    </row>
  </sheetData>
  <sheetProtection selectLockedCells="1"/>
  <sortState ref="A6:F13">
    <sortCondition ref="F6:F13"/>
  </sortState>
  <conditionalFormatting sqref="A6:A13 C6:F13">
    <cfRule type="expression" dxfId="7" priority="3">
      <formula>$A$2&lt;$E6</formula>
    </cfRule>
  </conditionalFormatting>
  <conditionalFormatting sqref="B6:B13">
    <cfRule type="expression" dxfId="6" priority="2">
      <formula>$A$2&lt;$E6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3" sqref="E3"/>
    </sheetView>
  </sheetViews>
  <sheetFormatPr defaultRowHeight="15" x14ac:dyDescent="0.25"/>
  <cols>
    <col min="5" max="5" width="15.42578125" bestFit="1" customWidth="1"/>
  </cols>
  <sheetData>
    <row r="3" spans="2:5" x14ac:dyDescent="0.25">
      <c r="B3" s="1">
        <v>1</v>
      </c>
      <c r="C3">
        <f>LARGE('Objetivos Financeiros'!$D$6:$D$13, Plan2!B3)</f>
        <v>941.48127652023686</v>
      </c>
      <c r="D3" s="1">
        <f>MATCH(C3, 'Objetivos Financeiros'!$D$6:$D$13, 0)</f>
        <v>8</v>
      </c>
      <c r="E3" t="str">
        <f>INDEX('Objetivos Financeiros'!$A$6:$A$13, Plan2!D3, 1)</f>
        <v>Troca carro</v>
      </c>
    </row>
    <row r="4" spans="2:5" x14ac:dyDescent="0.25">
      <c r="B4" s="1">
        <v>2</v>
      </c>
      <c r="C4">
        <f>LARGE('Objetivos Financeiros'!$D$6:$D$13, Plan2!B4)</f>
        <v>262.77467474621653</v>
      </c>
      <c r="D4" s="1">
        <f>MATCH(C4, 'Objetivos Financeiros'!$D$6:$D$13, 0)</f>
        <v>4</v>
      </c>
      <c r="E4" t="str">
        <f>INDEX('Objetivos Financeiros'!$A$6:$A$13, Plan2!D4, 1)</f>
        <v>Pós-graduação</v>
      </c>
    </row>
    <row r="5" spans="2:5" x14ac:dyDescent="0.25">
      <c r="B5" s="1">
        <v>3</v>
      </c>
      <c r="C5">
        <f>LARGE('Objetivos Financeiros'!$D$6:$D$13, Plan2!B5)</f>
        <v>195.26339031882083</v>
      </c>
      <c r="D5" s="1">
        <f>MATCH(C5, 'Objetivos Financeiros'!$D$6:$D$13, 0)</f>
        <v>3</v>
      </c>
      <c r="E5" t="str">
        <f>INDEX('Objetivos Financeiros'!$A$6:$A$13, Plan2!D5, 1)</f>
        <v>Aniversário</v>
      </c>
    </row>
    <row r="6" spans="2:5" x14ac:dyDescent="0.25">
      <c r="B6" s="1">
        <v>4</v>
      </c>
      <c r="C6">
        <f>LARGE('Objetivos Financeiros'!$D$6:$D$13, Plan2!B6)</f>
        <v>170.88221784996279</v>
      </c>
      <c r="D6" s="1">
        <f>MATCH(C6, 'Objetivos Financeiros'!$D$6:$D$13, 0)</f>
        <v>2</v>
      </c>
      <c r="E6" t="str">
        <f>INDEX('Objetivos Financeiros'!$A$6:$A$13, Plan2!D6, 1)</f>
        <v>Aposentadoria</v>
      </c>
    </row>
    <row r="7" spans="2:5" x14ac:dyDescent="0.25">
      <c r="B7" s="1">
        <v>5</v>
      </c>
      <c r="C7">
        <f>LARGE('Objetivos Financeiros'!$D$6:$D$13, Plan2!B7)</f>
        <v>152.83222714030737</v>
      </c>
      <c r="D7" s="1">
        <f>MATCH(C7, 'Objetivos Financeiros'!$D$6:$D$13, 0)</f>
        <v>1</v>
      </c>
      <c r="E7" t="str">
        <f>INDEX('Objetivos Financeiros'!$A$6:$A$13, Plan2!D7, 1)</f>
        <v>Poupança filho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150" zoomScaleNormal="150" workbookViewId="0">
      <selection activeCell="D10" sqref="D10"/>
    </sheetView>
  </sheetViews>
  <sheetFormatPr defaultRowHeight="15" x14ac:dyDescent="0.25"/>
  <cols>
    <col min="1" max="1" width="15.42578125" bestFit="1" customWidth="1"/>
    <col min="2" max="2" width="15.42578125" customWidth="1"/>
    <col min="3" max="3" width="14.42578125" customWidth="1"/>
    <col min="4" max="4" width="14" customWidth="1"/>
    <col min="5" max="6" width="13.42578125" customWidth="1"/>
    <col min="7" max="7" width="14.5703125" bestFit="1" customWidth="1"/>
    <col min="8" max="8" width="5.5703125" customWidth="1"/>
  </cols>
  <sheetData>
    <row r="1" spans="1:7" ht="24" x14ac:dyDescent="0.25">
      <c r="A1" s="10" t="s">
        <v>17</v>
      </c>
      <c r="B1" s="17"/>
      <c r="D1" s="10" t="s">
        <v>4</v>
      </c>
    </row>
    <row r="2" spans="1:7" x14ac:dyDescent="0.25">
      <c r="A2" s="14">
        <v>1050</v>
      </c>
      <c r="B2" s="18"/>
      <c r="D2" s="11">
        <v>8.0000000000000002E-3</v>
      </c>
      <c r="E2" t="s">
        <v>9</v>
      </c>
    </row>
    <row r="5" spans="1:7" ht="29.25" customHeight="1" x14ac:dyDescent="0.25">
      <c r="A5" s="8" t="s">
        <v>0</v>
      </c>
      <c r="B5" s="13" t="s">
        <v>16</v>
      </c>
      <c r="C5" s="13" t="s">
        <v>19</v>
      </c>
      <c r="D5" s="12" t="s">
        <v>2</v>
      </c>
      <c r="E5" s="7" t="s">
        <v>3</v>
      </c>
      <c r="F5" s="13" t="s">
        <v>18</v>
      </c>
      <c r="G5" s="13" t="s">
        <v>15</v>
      </c>
    </row>
    <row r="6" spans="1:7" x14ac:dyDescent="0.25">
      <c r="A6" s="2" t="s">
        <v>14</v>
      </c>
      <c r="B6" s="3">
        <v>37450</v>
      </c>
      <c r="C6" s="3">
        <v>1932.2082396524768</v>
      </c>
      <c r="D6" s="4">
        <v>118</v>
      </c>
      <c r="E6" s="5">
        <f>PMT($D$2,D6,,-B6+C6,1)</f>
        <v>180.62675916047391</v>
      </c>
      <c r="F6" s="5">
        <f>E6</f>
        <v>180.62675916047391</v>
      </c>
      <c r="G6" s="15">
        <v>1</v>
      </c>
    </row>
    <row r="7" spans="1:7" x14ac:dyDescent="0.25">
      <c r="A7" s="2" t="s">
        <v>7</v>
      </c>
      <c r="B7" s="3">
        <v>535000</v>
      </c>
      <c r="C7" s="3">
        <v>2160.4084133162987</v>
      </c>
      <c r="D7" s="4">
        <v>388</v>
      </c>
      <c r="E7" s="5">
        <f t="shared" ref="E7:E11" si="0">PMT($D$2,D7,,-B7+C7,1)</f>
        <v>201.24741582148005</v>
      </c>
      <c r="F7" s="5">
        <f>F6+E7</f>
        <v>381.87417498195396</v>
      </c>
      <c r="G7" s="15">
        <v>2</v>
      </c>
    </row>
    <row r="8" spans="1:7" x14ac:dyDescent="0.25">
      <c r="A8" s="2" t="s">
        <v>13</v>
      </c>
      <c r="B8" s="3">
        <v>11770</v>
      </c>
      <c r="C8" s="3">
        <v>3322.1749183208171</v>
      </c>
      <c r="D8" s="4">
        <v>24</v>
      </c>
      <c r="E8" s="5">
        <f t="shared" si="0"/>
        <v>318.13876566875962</v>
      </c>
      <c r="F8" s="5">
        <f t="shared" ref="F8:F10" si="1">F7+E8</f>
        <v>700.01294065071352</v>
      </c>
      <c r="G8" s="15">
        <v>3</v>
      </c>
    </row>
    <row r="9" spans="1:7" x14ac:dyDescent="0.25">
      <c r="A9" s="2" t="s">
        <v>5</v>
      </c>
      <c r="B9" s="3">
        <v>2140</v>
      </c>
      <c r="C9" s="3">
        <v>604.03180333105763</v>
      </c>
      <c r="D9" s="4">
        <v>24</v>
      </c>
      <c r="E9" s="5">
        <f t="shared" si="0"/>
        <v>57.843411939774484</v>
      </c>
      <c r="F9" s="5">
        <f t="shared" si="1"/>
        <v>757.85635259048797</v>
      </c>
      <c r="G9" s="15">
        <v>4</v>
      </c>
    </row>
    <row r="10" spans="1:7" x14ac:dyDescent="0.25">
      <c r="A10" s="2" t="s">
        <v>6</v>
      </c>
      <c r="B10" s="3">
        <v>16050.000000000002</v>
      </c>
      <c r="C10" s="3">
        <v>1687.9574824878484</v>
      </c>
      <c r="D10" s="4">
        <v>68</v>
      </c>
      <c r="E10" s="5">
        <f t="shared" si="0"/>
        <v>158.4967686855201</v>
      </c>
      <c r="F10" s="5">
        <f t="shared" si="1"/>
        <v>916.3531212760081</v>
      </c>
      <c r="G10" s="15">
        <v>5</v>
      </c>
    </row>
    <row r="11" spans="1:7" x14ac:dyDescent="0.25">
      <c r="A11" s="2"/>
      <c r="B11" s="3"/>
      <c r="C11" s="3"/>
      <c r="D11" s="4"/>
      <c r="E11" s="5"/>
      <c r="F11" s="5"/>
      <c r="G11" s="15"/>
    </row>
    <row r="12" spans="1:7" x14ac:dyDescent="0.25">
      <c r="A12" s="2"/>
      <c r="B12" s="3"/>
      <c r="C12" s="3"/>
      <c r="D12" s="4"/>
      <c r="E12" s="5"/>
      <c r="F12" s="5"/>
      <c r="G12" s="15"/>
    </row>
    <row r="13" spans="1:7" x14ac:dyDescent="0.25">
      <c r="D13" s="9" t="s">
        <v>8</v>
      </c>
      <c r="E13" s="6">
        <f>SUM(E6:E12)</f>
        <v>916.3531212760081</v>
      </c>
      <c r="F13" s="16"/>
    </row>
    <row r="14" spans="1:7" x14ac:dyDescent="0.25">
      <c r="G14" s="19"/>
    </row>
  </sheetData>
  <conditionalFormatting sqref="A6:G12">
    <cfRule type="expression" dxfId="5" priority="2">
      <formula>$A$2&lt;$F6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Objetivos Financeiros</vt:lpstr>
      <vt:lpstr>Plan2</vt:lpstr>
      <vt:lpstr>Revisão Objetivos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2015-10-30T10:23:44Z</dcterms:created>
  <dcterms:modified xsi:type="dcterms:W3CDTF">2015-11-28T13:06:32Z</dcterms:modified>
</cp:coreProperties>
</file>