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135" windowWidth="20115" windowHeight="7935" activeTab="1"/>
  </bookViews>
  <sheets>
    <sheet name="Banco 1" sheetId="3" r:id="rId1"/>
    <sheet name="Banco 2" sheetId="10" r:id="rId2"/>
  </sheets>
  <calcPr calcId="145621"/>
</workbook>
</file>

<file path=xl/calcChain.xml><?xml version="1.0" encoding="utf-8"?>
<calcChain xmlns="http://schemas.openxmlformats.org/spreadsheetml/2006/main">
  <c r="I13" i="3" l="1"/>
  <c r="F4" i="10" l="1"/>
  <c r="F73" i="10"/>
  <c r="C73" i="10"/>
  <c r="E73" i="10" s="1"/>
  <c r="F72" i="10"/>
  <c r="C72" i="10"/>
  <c r="E72" i="10" s="1"/>
  <c r="F71" i="10"/>
  <c r="E71" i="10"/>
  <c r="C71" i="10"/>
  <c r="F70" i="10"/>
  <c r="C70" i="10"/>
  <c r="E70" i="10" s="1"/>
  <c r="F69" i="10"/>
  <c r="C69" i="10"/>
  <c r="E69" i="10" s="1"/>
  <c r="F68" i="10"/>
  <c r="C68" i="10"/>
  <c r="E68" i="10" s="1"/>
  <c r="F67" i="10"/>
  <c r="C67" i="10"/>
  <c r="E67" i="10" s="1"/>
  <c r="F66" i="10"/>
  <c r="C66" i="10"/>
  <c r="E66" i="10" s="1"/>
  <c r="F65" i="10"/>
  <c r="C65" i="10"/>
  <c r="E65" i="10" s="1"/>
  <c r="F64" i="10"/>
  <c r="C64" i="10"/>
  <c r="E64" i="10" s="1"/>
  <c r="F63" i="10"/>
  <c r="E63" i="10"/>
  <c r="C63" i="10"/>
  <c r="F62" i="10"/>
  <c r="C62" i="10"/>
  <c r="E62" i="10" s="1"/>
  <c r="F61" i="10"/>
  <c r="C61" i="10"/>
  <c r="E61" i="10" s="1"/>
  <c r="F60" i="10"/>
  <c r="C60" i="10"/>
  <c r="E60" i="10" s="1"/>
  <c r="F59" i="10"/>
  <c r="C59" i="10"/>
  <c r="E59" i="10" s="1"/>
  <c r="F58" i="10"/>
  <c r="C58" i="10"/>
  <c r="E58" i="10" s="1"/>
  <c r="F57" i="10"/>
  <c r="C57" i="10"/>
  <c r="E57" i="10" s="1"/>
  <c r="F56" i="10"/>
  <c r="C56" i="10"/>
  <c r="E56" i="10" s="1"/>
  <c r="F55" i="10"/>
  <c r="C55" i="10"/>
  <c r="E55" i="10" s="1"/>
  <c r="F54" i="10"/>
  <c r="C54" i="10"/>
  <c r="E54" i="10" s="1"/>
  <c r="F53" i="10"/>
  <c r="C53" i="10"/>
  <c r="E53" i="10" s="1"/>
  <c r="F52" i="10"/>
  <c r="C52" i="10"/>
  <c r="E52" i="10" s="1"/>
  <c r="F51" i="10"/>
  <c r="C51" i="10"/>
  <c r="E51" i="10" s="1"/>
  <c r="F50" i="10"/>
  <c r="C50" i="10"/>
  <c r="E50" i="10" s="1"/>
  <c r="F49" i="10"/>
  <c r="C49" i="10"/>
  <c r="E49" i="10" s="1"/>
  <c r="F48" i="10"/>
  <c r="C48" i="10"/>
  <c r="E48" i="10" s="1"/>
  <c r="F47" i="10"/>
  <c r="C47" i="10"/>
  <c r="E47" i="10" s="1"/>
  <c r="F46" i="10"/>
  <c r="C46" i="10"/>
  <c r="E46" i="10" s="1"/>
  <c r="F45" i="10"/>
  <c r="C45" i="10"/>
  <c r="E45" i="10" s="1"/>
  <c r="F44" i="10"/>
  <c r="C44" i="10"/>
  <c r="E44" i="10" s="1"/>
  <c r="F43" i="10"/>
  <c r="C43" i="10"/>
  <c r="E43" i="10" s="1"/>
  <c r="F42" i="10"/>
  <c r="C42" i="10"/>
  <c r="E42" i="10" s="1"/>
  <c r="F41" i="10"/>
  <c r="C41" i="10"/>
  <c r="E41" i="10" s="1"/>
  <c r="F40" i="10"/>
  <c r="C40" i="10"/>
  <c r="E40" i="10" s="1"/>
  <c r="F39" i="10"/>
  <c r="C39" i="10"/>
  <c r="E39" i="10" s="1"/>
  <c r="F38" i="10"/>
  <c r="C38" i="10"/>
  <c r="E38" i="10" s="1"/>
  <c r="F37" i="10"/>
  <c r="C37" i="10"/>
  <c r="E37" i="10" s="1"/>
  <c r="F36" i="10"/>
  <c r="C36" i="10"/>
  <c r="E36" i="10" s="1"/>
  <c r="F35" i="10"/>
  <c r="C35" i="10"/>
  <c r="E35" i="10" s="1"/>
  <c r="F34" i="10"/>
  <c r="C34" i="10"/>
  <c r="E34" i="10" s="1"/>
  <c r="F33" i="10"/>
  <c r="C33" i="10"/>
  <c r="E33" i="10" s="1"/>
  <c r="F32" i="10"/>
  <c r="C32" i="10"/>
  <c r="E32" i="10" s="1"/>
  <c r="F31" i="10"/>
  <c r="E31" i="10"/>
  <c r="C31" i="10"/>
  <c r="F30" i="10"/>
  <c r="C30" i="10"/>
  <c r="E30" i="10" s="1"/>
  <c r="F29" i="10"/>
  <c r="C29" i="10"/>
  <c r="E29" i="10" s="1"/>
  <c r="F28" i="10"/>
  <c r="C28" i="10"/>
  <c r="E28" i="10" s="1"/>
  <c r="F27" i="10"/>
  <c r="E27" i="10"/>
  <c r="C27" i="10"/>
  <c r="F26" i="10"/>
  <c r="C26" i="10"/>
  <c r="E26" i="10" s="1"/>
  <c r="F25" i="10"/>
  <c r="C25" i="10"/>
  <c r="E25" i="10" s="1"/>
  <c r="F24" i="10"/>
  <c r="C24" i="10"/>
  <c r="E24" i="10" s="1"/>
  <c r="F23" i="10"/>
  <c r="E23" i="10"/>
  <c r="C23" i="10"/>
  <c r="F22" i="10"/>
  <c r="C22" i="10"/>
  <c r="E22" i="10" s="1"/>
  <c r="F21" i="10"/>
  <c r="C21" i="10"/>
  <c r="E21" i="10" s="1"/>
  <c r="F20" i="10"/>
  <c r="C20" i="10"/>
  <c r="E20" i="10" s="1"/>
  <c r="F19" i="10"/>
  <c r="E19" i="10"/>
  <c r="C19" i="10"/>
  <c r="F18" i="10"/>
  <c r="C18" i="10"/>
  <c r="E18" i="10" s="1"/>
  <c r="F17" i="10"/>
  <c r="C17" i="10"/>
  <c r="E17" i="10" s="1"/>
  <c r="F16" i="10"/>
  <c r="C16" i="10"/>
  <c r="E16" i="10" s="1"/>
  <c r="F15" i="10"/>
  <c r="E15" i="10"/>
  <c r="C15" i="10"/>
  <c r="F14" i="10"/>
  <c r="E14" i="10"/>
  <c r="D14" i="10"/>
  <c r="D15" i="10" s="1"/>
  <c r="C14" i="10"/>
  <c r="I13" i="10"/>
  <c r="G15" i="10" l="1"/>
  <c r="G14" i="10"/>
  <c r="H14" i="10"/>
  <c r="J14" i="10" s="1"/>
  <c r="D16" i="10"/>
  <c r="D17" i="10" s="1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14" i="3"/>
  <c r="C73" i="3"/>
  <c r="E73" i="3" s="1"/>
  <c r="C72" i="3"/>
  <c r="E72" i="3" s="1"/>
  <c r="C20" i="3"/>
  <c r="E20" i="3" s="1"/>
  <c r="C21" i="3"/>
  <c r="E21" i="3" s="1"/>
  <c r="C22" i="3"/>
  <c r="E22" i="3" s="1"/>
  <c r="C23" i="3"/>
  <c r="E23" i="3" s="1"/>
  <c r="C24" i="3"/>
  <c r="E24" i="3" s="1"/>
  <c r="C25" i="3"/>
  <c r="E25" i="3" s="1"/>
  <c r="C26" i="3"/>
  <c r="E26" i="3" s="1"/>
  <c r="C27" i="3"/>
  <c r="E27" i="3" s="1"/>
  <c r="C28" i="3"/>
  <c r="E28" i="3" s="1"/>
  <c r="C29" i="3"/>
  <c r="E29" i="3" s="1"/>
  <c r="C30" i="3"/>
  <c r="E30" i="3" s="1"/>
  <c r="C31" i="3"/>
  <c r="E31" i="3" s="1"/>
  <c r="C32" i="3"/>
  <c r="E32" i="3" s="1"/>
  <c r="C33" i="3"/>
  <c r="E33" i="3" s="1"/>
  <c r="C34" i="3"/>
  <c r="E34" i="3" s="1"/>
  <c r="C35" i="3"/>
  <c r="E35" i="3" s="1"/>
  <c r="C36" i="3"/>
  <c r="E36" i="3" s="1"/>
  <c r="C37" i="3"/>
  <c r="E37" i="3" s="1"/>
  <c r="C38" i="3"/>
  <c r="E38" i="3" s="1"/>
  <c r="C39" i="3"/>
  <c r="E39" i="3" s="1"/>
  <c r="C40" i="3"/>
  <c r="E40" i="3" s="1"/>
  <c r="C41" i="3"/>
  <c r="E41" i="3" s="1"/>
  <c r="C42" i="3"/>
  <c r="E42" i="3" s="1"/>
  <c r="C43" i="3"/>
  <c r="E43" i="3" s="1"/>
  <c r="C44" i="3"/>
  <c r="E44" i="3" s="1"/>
  <c r="C45" i="3"/>
  <c r="E45" i="3" s="1"/>
  <c r="C46" i="3"/>
  <c r="E46" i="3" s="1"/>
  <c r="C47" i="3"/>
  <c r="E47" i="3" s="1"/>
  <c r="C48" i="3"/>
  <c r="E48" i="3" s="1"/>
  <c r="C49" i="3"/>
  <c r="E49" i="3" s="1"/>
  <c r="C50" i="3"/>
  <c r="E50" i="3" s="1"/>
  <c r="C51" i="3"/>
  <c r="E51" i="3" s="1"/>
  <c r="C52" i="3"/>
  <c r="E52" i="3" s="1"/>
  <c r="C53" i="3"/>
  <c r="E53" i="3" s="1"/>
  <c r="C54" i="3"/>
  <c r="E54" i="3" s="1"/>
  <c r="C55" i="3"/>
  <c r="E55" i="3" s="1"/>
  <c r="C56" i="3"/>
  <c r="E56" i="3" s="1"/>
  <c r="C57" i="3"/>
  <c r="E57" i="3" s="1"/>
  <c r="C58" i="3"/>
  <c r="E58" i="3" s="1"/>
  <c r="C59" i="3"/>
  <c r="E59" i="3" s="1"/>
  <c r="C60" i="3"/>
  <c r="E60" i="3" s="1"/>
  <c r="C61" i="3"/>
  <c r="E61" i="3" s="1"/>
  <c r="C62" i="3"/>
  <c r="E62" i="3" s="1"/>
  <c r="C63" i="3"/>
  <c r="E63" i="3" s="1"/>
  <c r="C64" i="3"/>
  <c r="E64" i="3" s="1"/>
  <c r="C65" i="3"/>
  <c r="E65" i="3" s="1"/>
  <c r="C66" i="3"/>
  <c r="E66" i="3" s="1"/>
  <c r="C67" i="3"/>
  <c r="E67" i="3" s="1"/>
  <c r="C68" i="3"/>
  <c r="E68" i="3" s="1"/>
  <c r="C69" i="3"/>
  <c r="E69" i="3" s="1"/>
  <c r="C70" i="3"/>
  <c r="E70" i="3" s="1"/>
  <c r="C71" i="3"/>
  <c r="E71" i="3" s="1"/>
  <c r="C19" i="3"/>
  <c r="E19" i="3" s="1"/>
  <c r="C18" i="3"/>
  <c r="E18" i="3" s="1"/>
  <c r="C17" i="3"/>
  <c r="E17" i="3" s="1"/>
  <c r="C16" i="3"/>
  <c r="E16" i="3" s="1"/>
  <c r="C15" i="3"/>
  <c r="E15" i="3" s="1"/>
  <c r="C14" i="3"/>
  <c r="E14" i="3" s="1"/>
  <c r="H14" i="3" s="1"/>
  <c r="I14" i="10" l="1"/>
  <c r="H15" i="10" s="1"/>
  <c r="J15" i="10" s="1"/>
  <c r="G16" i="10"/>
  <c r="D18" i="10"/>
  <c r="G17" i="10"/>
  <c r="I14" i="3"/>
  <c r="D14" i="3"/>
  <c r="J14" i="3" s="1"/>
  <c r="I15" i="10" l="1"/>
  <c r="H16" i="10"/>
  <c r="J16" i="10" s="1"/>
  <c r="D19" i="10"/>
  <c r="G18" i="10"/>
  <c r="G14" i="3"/>
  <c r="H15" i="3"/>
  <c r="D15" i="3"/>
  <c r="D20" i="10" l="1"/>
  <c r="G19" i="10"/>
  <c r="I16" i="10"/>
  <c r="D16" i="3"/>
  <c r="G15" i="3"/>
  <c r="I15" i="3"/>
  <c r="H16" i="3" s="1"/>
  <c r="J15" i="3"/>
  <c r="D21" i="10" l="1"/>
  <c r="G20" i="10"/>
  <c r="H17" i="10"/>
  <c r="J17" i="10" s="1"/>
  <c r="D17" i="3"/>
  <c r="G16" i="3"/>
  <c r="I16" i="3"/>
  <c r="H17" i="3" s="1"/>
  <c r="J16" i="3"/>
  <c r="I17" i="10" l="1"/>
  <c r="D22" i="10"/>
  <c r="G21" i="10"/>
  <c r="D18" i="3"/>
  <c r="G17" i="3"/>
  <c r="I17" i="3"/>
  <c r="H18" i="3" s="1"/>
  <c r="J17" i="3"/>
  <c r="H18" i="10" l="1"/>
  <c r="J18" i="10" s="1"/>
  <c r="I18" i="10"/>
  <c r="D23" i="10"/>
  <c r="G22" i="10"/>
  <c r="D19" i="3"/>
  <c r="G18" i="3"/>
  <c r="I18" i="3"/>
  <c r="H19" i="3" s="1"/>
  <c r="J18" i="3"/>
  <c r="D24" i="10" l="1"/>
  <c r="G23" i="10"/>
  <c r="H19" i="10"/>
  <c r="J19" i="10" s="1"/>
  <c r="D20" i="3"/>
  <c r="G19" i="3"/>
  <c r="I19" i="3"/>
  <c r="H20" i="3" s="1"/>
  <c r="J19" i="3"/>
  <c r="I19" i="10" l="1"/>
  <c r="D25" i="10"/>
  <c r="G24" i="10"/>
  <c r="D21" i="3"/>
  <c r="G20" i="3"/>
  <c r="I20" i="3"/>
  <c r="H21" i="3" s="1"/>
  <c r="J20" i="3"/>
  <c r="D26" i="10" l="1"/>
  <c r="G25" i="10"/>
  <c r="H20" i="10"/>
  <c r="J20" i="10" s="1"/>
  <c r="D22" i="3"/>
  <c r="G21" i="3"/>
  <c r="I21" i="3"/>
  <c r="H22" i="3" s="1"/>
  <c r="J21" i="3"/>
  <c r="I20" i="10" l="1"/>
  <c r="H21" i="10"/>
  <c r="J21" i="10" s="1"/>
  <c r="D27" i="10"/>
  <c r="G26" i="10"/>
  <c r="D23" i="3"/>
  <c r="G22" i="3"/>
  <c r="I22" i="3"/>
  <c r="H23" i="3" s="1"/>
  <c r="J22" i="3"/>
  <c r="I21" i="10" l="1"/>
  <c r="H22" i="10" s="1"/>
  <c r="J22" i="10" s="1"/>
  <c r="D28" i="10"/>
  <c r="G27" i="10"/>
  <c r="D24" i="3"/>
  <c r="G23" i="3"/>
  <c r="I23" i="3"/>
  <c r="H24" i="3" s="1"/>
  <c r="J23" i="3"/>
  <c r="I22" i="10" l="1"/>
  <c r="D29" i="10"/>
  <c r="G28" i="10"/>
  <c r="D25" i="3"/>
  <c r="G24" i="3"/>
  <c r="I24" i="3"/>
  <c r="H25" i="3" s="1"/>
  <c r="J24" i="3"/>
  <c r="G29" i="10" l="1"/>
  <c r="D30" i="10"/>
  <c r="H23" i="10"/>
  <c r="J23" i="10" s="1"/>
  <c r="D26" i="3"/>
  <c r="G25" i="3"/>
  <c r="I25" i="3"/>
  <c r="H26" i="3" s="1"/>
  <c r="J25" i="3"/>
  <c r="I23" i="10" l="1"/>
  <c r="D31" i="10"/>
  <c r="G30" i="10"/>
  <c r="D27" i="3"/>
  <c r="G26" i="3"/>
  <c r="I26" i="3"/>
  <c r="H27" i="3" s="1"/>
  <c r="J26" i="3"/>
  <c r="D32" i="10" l="1"/>
  <c r="G31" i="10"/>
  <c r="H24" i="10"/>
  <c r="J24" i="10" s="1"/>
  <c r="D28" i="3"/>
  <c r="G27" i="3"/>
  <c r="I27" i="3"/>
  <c r="H28" i="3" s="1"/>
  <c r="J27" i="3"/>
  <c r="I24" i="10" l="1"/>
  <c r="H25" i="10"/>
  <c r="J25" i="10" s="1"/>
  <c r="D33" i="10"/>
  <c r="G32" i="10"/>
  <c r="D29" i="3"/>
  <c r="G28" i="3"/>
  <c r="I28" i="3"/>
  <c r="H29" i="3" s="1"/>
  <c r="J28" i="3"/>
  <c r="I25" i="10" l="1"/>
  <c r="H26" i="10" s="1"/>
  <c r="J26" i="10" s="1"/>
  <c r="D34" i="10"/>
  <c r="G33" i="10"/>
  <c r="D30" i="3"/>
  <c r="G29" i="3"/>
  <c r="I29" i="3"/>
  <c r="H30" i="3" s="1"/>
  <c r="J29" i="3"/>
  <c r="I26" i="10" l="1"/>
  <c r="D35" i="10"/>
  <c r="G34" i="10"/>
  <c r="D31" i="3"/>
  <c r="G30" i="3"/>
  <c r="I30" i="3"/>
  <c r="H31" i="3" s="1"/>
  <c r="J30" i="3"/>
  <c r="D36" i="10" l="1"/>
  <c r="G35" i="10"/>
  <c r="H27" i="10"/>
  <c r="J27" i="10" s="1"/>
  <c r="D32" i="3"/>
  <c r="G31" i="3"/>
  <c r="I31" i="3"/>
  <c r="H32" i="3" s="1"/>
  <c r="J31" i="3"/>
  <c r="I27" i="10" l="1"/>
  <c r="D37" i="10"/>
  <c r="G36" i="10"/>
  <c r="D33" i="3"/>
  <c r="G32" i="3"/>
  <c r="I32" i="3"/>
  <c r="H33" i="3" s="1"/>
  <c r="J32" i="3"/>
  <c r="D38" i="10" l="1"/>
  <c r="G37" i="10"/>
  <c r="H28" i="10"/>
  <c r="J28" i="10" s="1"/>
  <c r="D34" i="3"/>
  <c r="G33" i="3"/>
  <c r="I33" i="3"/>
  <c r="H34" i="3" s="1"/>
  <c r="J33" i="3"/>
  <c r="I28" i="10" l="1"/>
  <c r="D39" i="10"/>
  <c r="G38" i="10"/>
  <c r="D35" i="3"/>
  <c r="G34" i="3"/>
  <c r="I34" i="3"/>
  <c r="H35" i="3" s="1"/>
  <c r="J34" i="3"/>
  <c r="D40" i="10" l="1"/>
  <c r="G39" i="10"/>
  <c r="H29" i="10"/>
  <c r="J29" i="10" s="1"/>
  <c r="D36" i="3"/>
  <c r="G35" i="3"/>
  <c r="I35" i="3"/>
  <c r="H36" i="3" s="1"/>
  <c r="J35" i="3"/>
  <c r="I29" i="10" l="1"/>
  <c r="D41" i="10"/>
  <c r="G40" i="10"/>
  <c r="D37" i="3"/>
  <c r="G36" i="3"/>
  <c r="I36" i="3"/>
  <c r="H37" i="3" s="1"/>
  <c r="J36" i="3"/>
  <c r="D42" i="10" l="1"/>
  <c r="G41" i="10"/>
  <c r="H30" i="10"/>
  <c r="J30" i="10" s="1"/>
  <c r="D38" i="3"/>
  <c r="G37" i="3"/>
  <c r="I37" i="3"/>
  <c r="H38" i="3" s="1"/>
  <c r="J37" i="3"/>
  <c r="I30" i="10" l="1"/>
  <c r="D43" i="10"/>
  <c r="G42" i="10"/>
  <c r="D39" i="3"/>
  <c r="G38" i="3"/>
  <c r="I38" i="3"/>
  <c r="H39" i="3" s="1"/>
  <c r="J38" i="3"/>
  <c r="D44" i="10" l="1"/>
  <c r="G43" i="10"/>
  <c r="H31" i="10"/>
  <c r="J31" i="10" s="1"/>
  <c r="D40" i="3"/>
  <c r="G39" i="3"/>
  <c r="I39" i="3"/>
  <c r="H40" i="3" s="1"/>
  <c r="J39" i="3"/>
  <c r="I31" i="10" l="1"/>
  <c r="H32" i="10"/>
  <c r="J32" i="10" s="1"/>
  <c r="D45" i="10"/>
  <c r="G44" i="10"/>
  <c r="D41" i="3"/>
  <c r="G40" i="3"/>
  <c r="I40" i="3"/>
  <c r="H41" i="3" s="1"/>
  <c r="J40" i="3"/>
  <c r="D46" i="10" l="1"/>
  <c r="G45" i="10"/>
  <c r="I32" i="10"/>
  <c r="D42" i="3"/>
  <c r="G41" i="3"/>
  <c r="I41" i="3"/>
  <c r="H42" i="3" s="1"/>
  <c r="J41" i="3"/>
  <c r="H33" i="10" l="1"/>
  <c r="J33" i="10" s="1"/>
  <c r="D47" i="10"/>
  <c r="G46" i="10"/>
  <c r="D43" i="3"/>
  <c r="G42" i="3"/>
  <c r="I42" i="3"/>
  <c r="H43" i="3" s="1"/>
  <c r="J42" i="3"/>
  <c r="D48" i="10" l="1"/>
  <c r="G47" i="10"/>
  <c r="I33" i="10"/>
  <c r="D44" i="3"/>
  <c r="G43" i="3"/>
  <c r="I43" i="3"/>
  <c r="H44" i="3" s="1"/>
  <c r="J43" i="3"/>
  <c r="H34" i="10" l="1"/>
  <c r="J34" i="10" s="1"/>
  <c r="D49" i="10"/>
  <c r="G48" i="10"/>
  <c r="D45" i="3"/>
  <c r="G44" i="3"/>
  <c r="I44" i="3"/>
  <c r="H45" i="3" s="1"/>
  <c r="J44" i="3"/>
  <c r="D50" i="10" l="1"/>
  <c r="G49" i="10"/>
  <c r="I34" i="10"/>
  <c r="D46" i="3"/>
  <c r="G45" i="3"/>
  <c r="I45" i="3"/>
  <c r="H46" i="3" s="1"/>
  <c r="J45" i="3"/>
  <c r="H35" i="10" l="1"/>
  <c r="J35" i="10" s="1"/>
  <c r="D51" i="10"/>
  <c r="G50" i="10"/>
  <c r="D47" i="3"/>
  <c r="G46" i="3"/>
  <c r="I46" i="3"/>
  <c r="H47" i="3" s="1"/>
  <c r="J46" i="3"/>
  <c r="D52" i="10" l="1"/>
  <c r="G51" i="10"/>
  <c r="I35" i="10"/>
  <c r="D48" i="3"/>
  <c r="G47" i="3"/>
  <c r="I47" i="3"/>
  <c r="H48" i="3" s="1"/>
  <c r="J47" i="3"/>
  <c r="H36" i="10" l="1"/>
  <c r="J36" i="10" s="1"/>
  <c r="D53" i="10"/>
  <c r="G52" i="10"/>
  <c r="D49" i="3"/>
  <c r="G48" i="3"/>
  <c r="I48" i="3"/>
  <c r="H49" i="3" s="1"/>
  <c r="J48" i="3"/>
  <c r="D54" i="10" l="1"/>
  <c r="G53" i="10"/>
  <c r="I36" i="10"/>
  <c r="D50" i="3"/>
  <c r="G49" i="3"/>
  <c r="I49" i="3"/>
  <c r="H50" i="3" s="1"/>
  <c r="J49" i="3"/>
  <c r="H37" i="10" l="1"/>
  <c r="J37" i="10" s="1"/>
  <c r="D55" i="10"/>
  <c r="G54" i="10"/>
  <c r="D51" i="3"/>
  <c r="G50" i="3"/>
  <c r="I50" i="3"/>
  <c r="H51" i="3" s="1"/>
  <c r="J50" i="3"/>
  <c r="D56" i="10" l="1"/>
  <c r="G55" i="10"/>
  <c r="I37" i="10"/>
  <c r="D52" i="3"/>
  <c r="G51" i="3"/>
  <c r="I51" i="3"/>
  <c r="H52" i="3" s="1"/>
  <c r="J51" i="3"/>
  <c r="H38" i="10" l="1"/>
  <c r="J38" i="10" s="1"/>
  <c r="D57" i="10"/>
  <c r="G56" i="10"/>
  <c r="D53" i="3"/>
  <c r="G52" i="3"/>
  <c r="I52" i="3"/>
  <c r="H53" i="3" s="1"/>
  <c r="J52" i="3"/>
  <c r="D58" i="10" l="1"/>
  <c r="G57" i="10"/>
  <c r="I38" i="10"/>
  <c r="D54" i="3"/>
  <c r="G53" i="3"/>
  <c r="I53" i="3"/>
  <c r="H54" i="3" s="1"/>
  <c r="J53" i="3"/>
  <c r="H39" i="10" l="1"/>
  <c r="J39" i="10" s="1"/>
  <c r="D59" i="10"/>
  <c r="G58" i="10"/>
  <c r="D55" i="3"/>
  <c r="G54" i="3"/>
  <c r="I54" i="3"/>
  <c r="H55" i="3" s="1"/>
  <c r="J54" i="3"/>
  <c r="D60" i="10" l="1"/>
  <c r="G59" i="10"/>
  <c r="I39" i="10"/>
  <c r="D56" i="3"/>
  <c r="G55" i="3"/>
  <c r="I55" i="3"/>
  <c r="H56" i="3" s="1"/>
  <c r="J55" i="3"/>
  <c r="H40" i="10" l="1"/>
  <c r="J40" i="10" s="1"/>
  <c r="D61" i="10"/>
  <c r="G60" i="10"/>
  <c r="D57" i="3"/>
  <c r="G56" i="3"/>
  <c r="I56" i="3"/>
  <c r="H57" i="3" s="1"/>
  <c r="J56" i="3"/>
  <c r="D62" i="10" l="1"/>
  <c r="G61" i="10"/>
  <c r="I40" i="10"/>
  <c r="D58" i="3"/>
  <c r="G57" i="3"/>
  <c r="I57" i="3"/>
  <c r="H58" i="3" s="1"/>
  <c r="J57" i="3"/>
  <c r="H41" i="10" l="1"/>
  <c r="J41" i="10" s="1"/>
  <c r="D63" i="10"/>
  <c r="G62" i="10"/>
  <c r="D59" i="3"/>
  <c r="G58" i="3"/>
  <c r="I58" i="3"/>
  <c r="H59" i="3" s="1"/>
  <c r="J58" i="3"/>
  <c r="D64" i="10" l="1"/>
  <c r="G63" i="10"/>
  <c r="I41" i="10"/>
  <c r="D60" i="3"/>
  <c r="G59" i="3"/>
  <c r="I59" i="3"/>
  <c r="H60" i="3" s="1"/>
  <c r="J59" i="3"/>
  <c r="H42" i="10" l="1"/>
  <c r="J42" i="10" s="1"/>
  <c r="D65" i="10"/>
  <c r="G64" i="10"/>
  <c r="D61" i="3"/>
  <c r="G60" i="3"/>
  <c r="I60" i="3"/>
  <c r="H61" i="3" s="1"/>
  <c r="J60" i="3"/>
  <c r="D66" i="10" l="1"/>
  <c r="G65" i="10"/>
  <c r="I42" i="10"/>
  <c r="D62" i="3"/>
  <c r="G61" i="3"/>
  <c r="I61" i="3"/>
  <c r="H62" i="3" s="1"/>
  <c r="J61" i="3"/>
  <c r="H43" i="10" l="1"/>
  <c r="J43" i="10" s="1"/>
  <c r="D67" i="10"/>
  <c r="G66" i="10"/>
  <c r="D63" i="3"/>
  <c r="G62" i="3"/>
  <c r="I62" i="3"/>
  <c r="H63" i="3" s="1"/>
  <c r="J62" i="3"/>
  <c r="D68" i="10" l="1"/>
  <c r="G67" i="10"/>
  <c r="I43" i="10"/>
  <c r="D64" i="3"/>
  <c r="G63" i="3"/>
  <c r="I63" i="3"/>
  <c r="H64" i="3" s="1"/>
  <c r="J63" i="3"/>
  <c r="H44" i="10" l="1"/>
  <c r="J44" i="10" s="1"/>
  <c r="D69" i="10"/>
  <c r="G68" i="10"/>
  <c r="D65" i="3"/>
  <c r="G64" i="3"/>
  <c r="I64" i="3"/>
  <c r="H65" i="3" s="1"/>
  <c r="J64" i="3"/>
  <c r="D70" i="10" l="1"/>
  <c r="G69" i="10"/>
  <c r="I44" i="10"/>
  <c r="D66" i="3"/>
  <c r="G65" i="3"/>
  <c r="I65" i="3"/>
  <c r="H66" i="3" s="1"/>
  <c r="J65" i="3"/>
  <c r="H45" i="10" l="1"/>
  <c r="J45" i="10" s="1"/>
  <c r="D71" i="10"/>
  <c r="G70" i="10"/>
  <c r="D67" i="3"/>
  <c r="G66" i="3"/>
  <c r="I66" i="3"/>
  <c r="H67" i="3" s="1"/>
  <c r="J66" i="3"/>
  <c r="D72" i="10" l="1"/>
  <c r="G71" i="10"/>
  <c r="I45" i="10"/>
  <c r="D68" i="3"/>
  <c r="G67" i="3"/>
  <c r="I67" i="3"/>
  <c r="H68" i="3" s="1"/>
  <c r="J67" i="3"/>
  <c r="H46" i="10" l="1"/>
  <c r="J46" i="10" s="1"/>
  <c r="D73" i="10"/>
  <c r="G73" i="10" s="1"/>
  <c r="F5" i="10" s="1"/>
  <c r="G72" i="10"/>
  <c r="D69" i="3"/>
  <c r="G68" i="3"/>
  <c r="I68" i="3"/>
  <c r="H69" i="3" s="1"/>
  <c r="J68" i="3"/>
  <c r="I46" i="10" l="1"/>
  <c r="D70" i="3"/>
  <c r="G69" i="3"/>
  <c r="I69" i="3"/>
  <c r="H70" i="3" s="1"/>
  <c r="J69" i="3"/>
  <c r="H47" i="10" l="1"/>
  <c r="J47" i="10" s="1"/>
  <c r="D71" i="3"/>
  <c r="G70" i="3"/>
  <c r="I70" i="3"/>
  <c r="H71" i="3" s="1"/>
  <c r="J70" i="3"/>
  <c r="I47" i="10" l="1"/>
  <c r="D72" i="3"/>
  <c r="G71" i="3"/>
  <c r="I71" i="3"/>
  <c r="H72" i="3" s="1"/>
  <c r="J71" i="3"/>
  <c r="H48" i="10" l="1"/>
  <c r="J48" i="10" s="1"/>
  <c r="D73" i="3"/>
  <c r="G73" i="3" s="1"/>
  <c r="F5" i="3" s="1"/>
  <c r="G72" i="3"/>
  <c r="I72" i="3"/>
  <c r="H73" i="3" s="1"/>
  <c r="J72" i="3"/>
  <c r="I48" i="10" l="1"/>
  <c r="I73" i="3"/>
  <c r="J73" i="3"/>
  <c r="H49" i="10" l="1"/>
  <c r="J49" i="10" s="1"/>
  <c r="F4" i="3"/>
  <c r="I49" i="10" l="1"/>
  <c r="H50" i="10" l="1"/>
  <c r="J50" i="10" s="1"/>
  <c r="I50" i="10" l="1"/>
  <c r="H51" i="10" l="1"/>
  <c r="J51" i="10" s="1"/>
  <c r="I51" i="10" l="1"/>
  <c r="H52" i="10" l="1"/>
  <c r="J52" i="10" s="1"/>
  <c r="I52" i="10" l="1"/>
  <c r="H53" i="10" l="1"/>
  <c r="J53" i="10" s="1"/>
  <c r="I53" i="10" l="1"/>
  <c r="H54" i="10" l="1"/>
  <c r="J54" i="10" s="1"/>
  <c r="I54" i="10" l="1"/>
  <c r="H55" i="10" l="1"/>
  <c r="J55" i="10" s="1"/>
  <c r="I55" i="10" l="1"/>
  <c r="H56" i="10" l="1"/>
  <c r="J56" i="10" s="1"/>
  <c r="I56" i="10" l="1"/>
  <c r="H57" i="10" l="1"/>
  <c r="J57" i="10" s="1"/>
  <c r="I57" i="10" l="1"/>
  <c r="H58" i="10" l="1"/>
  <c r="J58" i="10" s="1"/>
  <c r="I58" i="10" l="1"/>
  <c r="H59" i="10" l="1"/>
  <c r="J59" i="10" s="1"/>
  <c r="I59" i="10" l="1"/>
  <c r="H60" i="10" l="1"/>
  <c r="J60" i="10" s="1"/>
  <c r="I60" i="10" l="1"/>
  <c r="H61" i="10" l="1"/>
  <c r="J61" i="10" s="1"/>
  <c r="I61" i="10" l="1"/>
  <c r="H62" i="10" l="1"/>
  <c r="J62" i="10" s="1"/>
  <c r="I62" i="10" l="1"/>
  <c r="H63" i="10" l="1"/>
  <c r="J63" i="10" s="1"/>
  <c r="I63" i="10" l="1"/>
  <c r="H64" i="10" l="1"/>
  <c r="J64" i="10" s="1"/>
  <c r="I64" i="10" l="1"/>
  <c r="H65" i="10" l="1"/>
  <c r="J65" i="10" s="1"/>
  <c r="I65" i="10" l="1"/>
  <c r="H66" i="10" l="1"/>
  <c r="J66" i="10" s="1"/>
  <c r="I66" i="10" l="1"/>
  <c r="H67" i="10" l="1"/>
  <c r="J67" i="10" s="1"/>
  <c r="I67" i="10" l="1"/>
  <c r="H68" i="10" l="1"/>
  <c r="J68" i="10" s="1"/>
  <c r="I68" i="10" l="1"/>
  <c r="H69" i="10" l="1"/>
  <c r="J69" i="10" s="1"/>
  <c r="I69" i="10" l="1"/>
  <c r="H70" i="10" l="1"/>
  <c r="J70" i="10" s="1"/>
  <c r="I70" i="10" l="1"/>
  <c r="H71" i="10" l="1"/>
  <c r="J71" i="10" s="1"/>
  <c r="I71" i="10" l="1"/>
  <c r="H72" i="10" l="1"/>
  <c r="J72" i="10" s="1"/>
  <c r="I72" i="10" l="1"/>
  <c r="H73" i="10" l="1"/>
  <c r="J73" i="10" s="1"/>
  <c r="I73" i="10" l="1"/>
</calcChain>
</file>

<file path=xl/sharedStrings.xml><?xml version="1.0" encoding="utf-8"?>
<sst xmlns="http://schemas.openxmlformats.org/spreadsheetml/2006/main" count="48" uniqueCount="23">
  <si>
    <t>taxa de juros</t>
  </si>
  <si>
    <t>Data</t>
  </si>
  <si>
    <t>DC</t>
  </si>
  <si>
    <t>Dias acum.</t>
  </si>
  <si>
    <t>Juros per.</t>
  </si>
  <si>
    <t>Amort</t>
  </si>
  <si>
    <t>Saldo</t>
  </si>
  <si>
    <t>Valor Financiado</t>
  </si>
  <si>
    <t>N. parcelas</t>
  </si>
  <si>
    <t>IOF TOTAL</t>
  </si>
  <si>
    <t>CET</t>
  </si>
  <si>
    <t>N</t>
  </si>
  <si>
    <t>VP</t>
  </si>
  <si>
    <t>IOF VP</t>
  </si>
  <si>
    <t>VALORES REAIS</t>
  </si>
  <si>
    <t>VALORES SIMULAÇÃO</t>
  </si>
  <si>
    <t>Valor da parcela</t>
  </si>
  <si>
    <t>IOF Price</t>
  </si>
  <si>
    <t>Taxas</t>
  </si>
  <si>
    <t>IOF critério Price</t>
  </si>
  <si>
    <t>IOF critério VP</t>
  </si>
  <si>
    <t>Critério VALOR PRESENTE</t>
  </si>
  <si>
    <t>Critério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</si>
</sst>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0.0000%"/>
    <numFmt numFmtId="165" formatCode="0.00000"/>
    <numFmt numFmtId="166" formatCode="&quot;R$&quot;\ #,##0.00"/>
    <numFmt numFmtId="167" formatCode="0.0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7" fontId="4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7" fontId="0" fillId="0" borderId="1" xfId="2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6" fontId="7" fillId="0" borderId="1" xfId="0" applyNumberFormat="1" applyFont="1" applyBorder="1" applyAlignment="1">
      <alignment horizontal="center"/>
    </xf>
    <xf numFmtId="7" fontId="7" fillId="0" borderId="1" xfId="0" applyNumberFormat="1" applyFont="1" applyBorder="1" applyAlignment="1">
      <alignment horizontal="center"/>
    </xf>
    <xf numFmtId="7" fontId="6" fillId="0" borderId="1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7" fontId="3" fillId="3" borderId="1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7" fontId="3" fillId="4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7" fontId="3" fillId="5" borderId="1" xfId="1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7" fontId="3" fillId="6" borderId="1" xfId="1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166" fontId="6" fillId="0" borderId="6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7" fontId="6" fillId="0" borderId="1" xfId="2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73"/>
  <sheetViews>
    <sheetView workbookViewId="0">
      <selection activeCell="I14" sqref="I14"/>
    </sheetView>
  </sheetViews>
  <sheetFormatPr defaultRowHeight="15" x14ac:dyDescent="0.25"/>
  <cols>
    <col min="1" max="1" width="9.140625" style="1"/>
    <col min="2" max="2" width="21.7109375" style="1" customWidth="1"/>
    <col min="3" max="3" width="16.28515625" style="1" bestFit="1" customWidth="1"/>
    <col min="4" max="4" width="19" style="1" bestFit="1" customWidth="1"/>
    <col min="5" max="5" width="19.28515625" style="1" bestFit="1" customWidth="1"/>
    <col min="6" max="7" width="16.85546875" style="1" customWidth="1"/>
    <col min="8" max="8" width="13.85546875" style="1" bestFit="1" customWidth="1"/>
    <col min="9" max="9" width="17.85546875" style="1" bestFit="1" customWidth="1"/>
    <col min="10" max="10" width="15.140625" style="1" customWidth="1"/>
    <col min="11" max="11" width="17.42578125" style="1" customWidth="1"/>
    <col min="12" max="16384" width="9.140625" style="1"/>
  </cols>
  <sheetData>
    <row r="1" spans="1:12" ht="15.75" thickBot="1" x14ac:dyDescent="0.3">
      <c r="C1" s="9"/>
    </row>
    <row r="2" spans="1:12" ht="19.5" thickBot="1" x14ac:dyDescent="0.35">
      <c r="B2" s="45" t="s">
        <v>14</v>
      </c>
      <c r="C2" s="46"/>
      <c r="E2" s="43" t="s">
        <v>15</v>
      </c>
      <c r="F2" s="44"/>
      <c r="G2" s="23"/>
    </row>
    <row r="3" spans="1:12" ht="18.75" x14ac:dyDescent="0.3">
      <c r="B3" s="37" t="s">
        <v>7</v>
      </c>
      <c r="C3" s="38">
        <v>15000</v>
      </c>
      <c r="D3" s="10"/>
      <c r="E3" s="16" t="s">
        <v>16</v>
      </c>
      <c r="F3" s="17">
        <v>495.63162026206732</v>
      </c>
      <c r="G3" s="24"/>
    </row>
    <row r="4" spans="1:12" ht="18.75" x14ac:dyDescent="0.3">
      <c r="B4" s="16" t="s">
        <v>18</v>
      </c>
      <c r="C4" s="39">
        <v>980</v>
      </c>
      <c r="D4" s="10"/>
      <c r="E4" s="16" t="s">
        <v>19</v>
      </c>
      <c r="F4" s="18">
        <f>SUM(J14:J73)</f>
        <v>288.76164809164078</v>
      </c>
      <c r="G4" s="25"/>
    </row>
    <row r="5" spans="1:12" ht="18.75" x14ac:dyDescent="0.3">
      <c r="B5" s="16" t="s">
        <v>8</v>
      </c>
      <c r="C5" s="40">
        <v>60</v>
      </c>
      <c r="D5" s="10"/>
      <c r="E5" s="19" t="s">
        <v>20</v>
      </c>
      <c r="F5" s="18">
        <f>SUM(G14:G73)</f>
        <v>267.56276800503076</v>
      </c>
      <c r="G5" s="25"/>
    </row>
    <row r="6" spans="1:12" ht="18.75" x14ac:dyDescent="0.3">
      <c r="B6" s="16" t="s">
        <v>0</v>
      </c>
      <c r="C6" s="41">
        <v>2.2832000000000002E-2</v>
      </c>
      <c r="D6" s="10"/>
      <c r="E6" s="3"/>
    </row>
    <row r="7" spans="1:12" ht="18.75" x14ac:dyDescent="0.3">
      <c r="B7" s="16" t="s">
        <v>16</v>
      </c>
      <c r="C7" s="39">
        <v>500</v>
      </c>
      <c r="E7" s="3"/>
    </row>
    <row r="8" spans="1:12" ht="18.75" x14ac:dyDescent="0.3">
      <c r="B8" s="16" t="s">
        <v>9</v>
      </c>
      <c r="C8" s="39">
        <v>267.57</v>
      </c>
      <c r="D8" s="12"/>
      <c r="E8" s="3"/>
    </row>
    <row r="9" spans="1:12" ht="18.75" x14ac:dyDescent="0.3">
      <c r="B9" s="16" t="s">
        <v>10</v>
      </c>
      <c r="C9" s="41">
        <v>2.63E-2</v>
      </c>
      <c r="D9" s="10"/>
    </row>
    <row r="10" spans="1:12" ht="15.75" thickBot="1" x14ac:dyDescent="0.3">
      <c r="B10" s="3"/>
    </row>
    <row r="11" spans="1:12" ht="21.75" thickBot="1" x14ac:dyDescent="0.4">
      <c r="F11" s="47" t="s">
        <v>21</v>
      </c>
      <c r="G11" s="48"/>
      <c r="H11" s="49" t="s">
        <v>22</v>
      </c>
      <c r="I11" s="50"/>
      <c r="J11" s="51"/>
    </row>
    <row r="12" spans="1:12" ht="26.25" x14ac:dyDescent="0.4">
      <c r="A12" s="11" t="s">
        <v>11</v>
      </c>
      <c r="B12" s="2" t="s">
        <v>1</v>
      </c>
      <c r="C12" s="2" t="s">
        <v>2</v>
      </c>
      <c r="D12" s="2" t="s">
        <v>3</v>
      </c>
      <c r="E12" s="2" t="s">
        <v>4</v>
      </c>
      <c r="F12" s="33" t="s">
        <v>12</v>
      </c>
      <c r="G12" s="33" t="s">
        <v>13</v>
      </c>
      <c r="H12" s="35" t="s">
        <v>5</v>
      </c>
      <c r="I12" s="35" t="s">
        <v>6</v>
      </c>
      <c r="J12" s="35" t="s">
        <v>17</v>
      </c>
    </row>
    <row r="13" spans="1:12" s="6" customFormat="1" ht="23.25" customHeight="1" x14ac:dyDescent="0.35">
      <c r="A13" s="5">
        <v>0</v>
      </c>
      <c r="B13" s="4">
        <v>41074</v>
      </c>
      <c r="C13" s="5"/>
      <c r="D13" s="5"/>
      <c r="E13" s="5"/>
      <c r="F13" s="30"/>
      <c r="G13" s="30"/>
      <c r="H13" s="36"/>
      <c r="I13" s="36">
        <f>C3+C4</f>
        <v>15980</v>
      </c>
      <c r="J13" s="36"/>
    </row>
    <row r="14" spans="1:12" s="6" customFormat="1" ht="23.25" customHeight="1" x14ac:dyDescent="0.35">
      <c r="A14" s="5">
        <v>1</v>
      </c>
      <c r="B14" s="4">
        <v>41104</v>
      </c>
      <c r="C14" s="5">
        <f>B14-B13</f>
        <v>30</v>
      </c>
      <c r="D14" s="5">
        <f>C14</f>
        <v>30</v>
      </c>
      <c r="E14" s="7">
        <f>((1+$C$6)^(C14/30))-1</f>
        <v>2.2831999999999963E-2</v>
      </c>
      <c r="F14" s="31">
        <f>$C$7/((1+$C$6)^A14)</f>
        <v>488.83883179251336</v>
      </c>
      <c r="G14" s="32">
        <f t="shared" ref="G14:G45" si="0">F14*(0.0038+0.000041*(MIN(365,D14)))</f>
        <v>2.4588593239163421</v>
      </c>
      <c r="H14" s="36">
        <f t="shared" ref="H14:H45" si="1">$F$3-(I13*E14)</f>
        <v>130.77626026206792</v>
      </c>
      <c r="I14" s="36">
        <f>I13-H14</f>
        <v>15849.223739737932</v>
      </c>
      <c r="J14" s="36">
        <f>H14*(0.0038+0.000041*(MIN(365,D14)))</f>
        <v>0.65780458911820161</v>
      </c>
    </row>
    <row r="15" spans="1:12" s="6" customFormat="1" ht="23.25" customHeight="1" x14ac:dyDescent="0.35">
      <c r="A15" s="5">
        <v>2</v>
      </c>
      <c r="B15" s="4">
        <v>41135</v>
      </c>
      <c r="C15" s="5">
        <f t="shared" ref="C15:C73" si="2">B15-B14</f>
        <v>31</v>
      </c>
      <c r="D15" s="5">
        <f t="shared" ref="D15:D46" si="3">D14+C15</f>
        <v>61</v>
      </c>
      <c r="E15" s="7">
        <f t="shared" ref="E15:E73" si="4">((1+$C$6)^(C15/30))-1</f>
        <v>2.3601979295973408E-2</v>
      </c>
      <c r="F15" s="31">
        <f t="shared" ref="F15:F73" si="5">$C$7/((1+$C$6)^A15)</f>
        <v>477.9268069365383</v>
      </c>
      <c r="G15" s="32">
        <f t="shared" si="0"/>
        <v>3.0114168105071277</v>
      </c>
      <c r="H15" s="36">
        <f t="shared" si="1"/>
        <v>121.55856969952242</v>
      </c>
      <c r="I15" s="36">
        <f t="shared" ref="I15:I73" si="6">I14-H15</f>
        <v>15727.66517003841</v>
      </c>
      <c r="J15" s="36">
        <f t="shared" ref="J15:J73" si="7">H15*(0.0038+0.000041*(MIN(365,D15)))</f>
        <v>0.76594054767669084</v>
      </c>
    </row>
    <row r="16" spans="1:12" s="6" customFormat="1" ht="23.25" customHeight="1" x14ac:dyDescent="0.35">
      <c r="A16" s="5">
        <v>3</v>
      </c>
      <c r="B16" s="4">
        <v>41166</v>
      </c>
      <c r="C16" s="5">
        <f t="shared" si="2"/>
        <v>31</v>
      </c>
      <c r="D16" s="5">
        <f t="shared" si="3"/>
        <v>92</v>
      </c>
      <c r="E16" s="7">
        <f t="shared" si="4"/>
        <v>2.3601979295973408E-2</v>
      </c>
      <c r="F16" s="31">
        <f t="shared" si="5"/>
        <v>467.25836397036687</v>
      </c>
      <c r="G16" s="32">
        <f t="shared" si="0"/>
        <v>3.5380803319836183</v>
      </c>
      <c r="H16" s="36">
        <f t="shared" si="1"/>
        <v>124.42759254481865</v>
      </c>
      <c r="I16" s="36">
        <f t="shared" si="6"/>
        <v>15603.237577493592</v>
      </c>
      <c r="J16" s="36">
        <f t="shared" si="7"/>
        <v>0.94216573074936694</v>
      </c>
      <c r="L16" s="8"/>
    </row>
    <row r="17" spans="1:10" s="6" customFormat="1" ht="23.25" customHeight="1" x14ac:dyDescent="0.35">
      <c r="A17" s="5">
        <v>4</v>
      </c>
      <c r="B17" s="4">
        <v>41196</v>
      </c>
      <c r="C17" s="5">
        <f t="shared" si="2"/>
        <v>30</v>
      </c>
      <c r="D17" s="5">
        <f t="shared" si="3"/>
        <v>122</v>
      </c>
      <c r="E17" s="7">
        <f t="shared" si="4"/>
        <v>2.2831999999999963E-2</v>
      </c>
      <c r="F17" s="31">
        <f t="shared" si="5"/>
        <v>456.82806557711024</v>
      </c>
      <c r="G17" s="32">
        <f t="shared" si="0"/>
        <v>4.0210006332097246</v>
      </c>
      <c r="H17" s="36">
        <f t="shared" si="1"/>
        <v>139.37849989273423</v>
      </c>
      <c r="I17" s="36">
        <f t="shared" si="6"/>
        <v>15463.859077600857</v>
      </c>
      <c r="J17" s="36">
        <f t="shared" si="7"/>
        <v>1.2268095560558467</v>
      </c>
    </row>
    <row r="18" spans="1:10" s="6" customFormat="1" ht="23.25" customHeight="1" x14ac:dyDescent="0.35">
      <c r="A18" s="5">
        <v>5</v>
      </c>
      <c r="B18" s="4">
        <v>41227</v>
      </c>
      <c r="C18" s="5">
        <f t="shared" si="2"/>
        <v>31</v>
      </c>
      <c r="D18" s="5">
        <f t="shared" si="3"/>
        <v>153</v>
      </c>
      <c r="E18" s="7">
        <f t="shared" si="4"/>
        <v>2.3601979295973408E-2</v>
      </c>
      <c r="F18" s="31">
        <f t="shared" si="5"/>
        <v>446.63059581349654</v>
      </c>
      <c r="G18" s="32">
        <f t="shared" si="0"/>
        <v>4.4989099916293505</v>
      </c>
      <c r="H18" s="36">
        <f t="shared" si="1"/>
        <v>130.65393847668145</v>
      </c>
      <c r="I18" s="36">
        <f t="shared" si="6"/>
        <v>15333.205139124175</v>
      </c>
      <c r="J18" s="36">
        <f t="shared" si="7"/>
        <v>1.3160771222756122</v>
      </c>
    </row>
    <row r="19" spans="1:10" s="6" customFormat="1" ht="23.25" customHeight="1" x14ac:dyDescent="0.35">
      <c r="A19" s="5">
        <v>6</v>
      </c>
      <c r="B19" s="4">
        <v>41257</v>
      </c>
      <c r="C19" s="5">
        <f t="shared" si="2"/>
        <v>30</v>
      </c>
      <c r="D19" s="5">
        <f t="shared" si="3"/>
        <v>183</v>
      </c>
      <c r="E19" s="7">
        <f t="shared" si="4"/>
        <v>2.2831999999999963E-2</v>
      </c>
      <c r="F19" s="31">
        <f t="shared" si="5"/>
        <v>436.66075740052759</v>
      </c>
      <c r="G19" s="32">
        <f t="shared" si="0"/>
        <v>4.9355765408981638</v>
      </c>
      <c r="H19" s="36">
        <f t="shared" si="1"/>
        <v>145.54388052558471</v>
      </c>
      <c r="I19" s="36">
        <f t="shared" si="6"/>
        <v>15187.661258598589</v>
      </c>
      <c r="J19" s="36">
        <f t="shared" si="7"/>
        <v>1.6450824815806842</v>
      </c>
    </row>
    <row r="20" spans="1:10" s="6" customFormat="1" ht="23.25" customHeight="1" x14ac:dyDescent="0.35">
      <c r="A20" s="5">
        <v>7</v>
      </c>
      <c r="B20" s="4">
        <v>41288</v>
      </c>
      <c r="C20" s="5">
        <f t="shared" si="2"/>
        <v>31</v>
      </c>
      <c r="D20" s="5">
        <f t="shared" si="3"/>
        <v>214</v>
      </c>
      <c r="E20" s="7">
        <f t="shared" si="4"/>
        <v>2.3601979295973408E-2</v>
      </c>
      <c r="F20" s="31">
        <f t="shared" si="5"/>
        <v>426.91346907461605</v>
      </c>
      <c r="G20" s="32">
        <f t="shared" si="0"/>
        <v>5.3680099601442226</v>
      </c>
      <c r="H20" s="36">
        <f t="shared" si="1"/>
        <v>137.17275368236596</v>
      </c>
      <c r="I20" s="36">
        <f t="shared" si="6"/>
        <v>15050.488504916224</v>
      </c>
      <c r="J20" s="36">
        <f t="shared" si="7"/>
        <v>1.7248102048020697</v>
      </c>
    </row>
    <row r="21" spans="1:10" s="6" customFormat="1" ht="23.25" customHeight="1" x14ac:dyDescent="0.35">
      <c r="A21" s="5">
        <v>8</v>
      </c>
      <c r="B21" s="4">
        <v>41319</v>
      </c>
      <c r="C21" s="5">
        <f t="shared" si="2"/>
        <v>31</v>
      </c>
      <c r="D21" s="5">
        <f t="shared" si="3"/>
        <v>245</v>
      </c>
      <c r="E21" s="7">
        <f t="shared" si="4"/>
        <v>2.3601979295973408E-2</v>
      </c>
      <c r="F21" s="31">
        <f t="shared" si="5"/>
        <v>417.38376299784909</v>
      </c>
      <c r="G21" s="32">
        <f t="shared" si="0"/>
        <v>5.7786781987052205</v>
      </c>
      <c r="H21" s="36">
        <f t="shared" si="1"/>
        <v>140.41030217474884</v>
      </c>
      <c r="I21" s="36">
        <f t="shared" si="6"/>
        <v>14910.078202741475</v>
      </c>
      <c r="J21" s="36">
        <f t="shared" si="7"/>
        <v>1.9439806336093977</v>
      </c>
    </row>
    <row r="22" spans="1:10" s="6" customFormat="1" ht="23.25" customHeight="1" x14ac:dyDescent="0.35">
      <c r="A22" s="5">
        <v>9</v>
      </c>
      <c r="B22" s="4">
        <v>41347</v>
      </c>
      <c r="C22" s="5">
        <f t="shared" si="2"/>
        <v>28</v>
      </c>
      <c r="D22" s="5">
        <f t="shared" si="3"/>
        <v>273</v>
      </c>
      <c r="E22" s="7">
        <f t="shared" si="4"/>
        <v>2.129377856606407E-2</v>
      </c>
      <c r="F22" s="31">
        <f t="shared" si="5"/>
        <v>408.06678222606359</v>
      </c>
      <c r="G22" s="32">
        <f t="shared" si="0"/>
        <v>6.1181452659153708</v>
      </c>
      <c r="H22" s="36">
        <f t="shared" si="1"/>
        <v>178.13971661019178</v>
      </c>
      <c r="I22" s="36">
        <f t="shared" si="6"/>
        <v>14731.938486131283</v>
      </c>
      <c r="J22" s="36">
        <f t="shared" si="7"/>
        <v>2.6708487711366051</v>
      </c>
    </row>
    <row r="23" spans="1:10" s="6" customFormat="1" ht="23.25" customHeight="1" x14ac:dyDescent="0.35">
      <c r="A23" s="5">
        <v>10</v>
      </c>
      <c r="B23" s="4">
        <v>41378</v>
      </c>
      <c r="C23" s="5">
        <f t="shared" si="2"/>
        <v>31</v>
      </c>
      <c r="D23" s="5">
        <f t="shared" si="3"/>
        <v>304</v>
      </c>
      <c r="E23" s="7">
        <f t="shared" si="4"/>
        <v>2.3601979295973408E-2</v>
      </c>
      <c r="F23" s="31">
        <f t="shared" si="5"/>
        <v>398.95777823343769</v>
      </c>
      <c r="G23" s="32">
        <f t="shared" si="0"/>
        <v>6.4886493051886305</v>
      </c>
      <c r="H23" s="36">
        <f t="shared" si="1"/>
        <v>147.92871312284296</v>
      </c>
      <c r="I23" s="36">
        <f t="shared" si="6"/>
        <v>14584.00977300844</v>
      </c>
      <c r="J23" s="36">
        <f t="shared" si="7"/>
        <v>2.4059125902299181</v>
      </c>
    </row>
    <row r="24" spans="1:10" s="6" customFormat="1" ht="23.25" customHeight="1" x14ac:dyDescent="0.35">
      <c r="A24" s="5">
        <v>11</v>
      </c>
      <c r="B24" s="4">
        <v>41408</v>
      </c>
      <c r="C24" s="5">
        <f t="shared" si="2"/>
        <v>30</v>
      </c>
      <c r="D24" s="5">
        <f t="shared" si="3"/>
        <v>334</v>
      </c>
      <c r="E24" s="7">
        <f t="shared" si="4"/>
        <v>2.2831999999999963E-2</v>
      </c>
      <c r="F24" s="31">
        <f t="shared" si="5"/>
        <v>390.05210849234055</v>
      </c>
      <c r="G24" s="32">
        <f t="shared" si="0"/>
        <v>6.8235715859650057</v>
      </c>
      <c r="H24" s="36">
        <f t="shared" si="1"/>
        <v>162.64950912473915</v>
      </c>
      <c r="I24" s="36">
        <f t="shared" si="6"/>
        <v>14421.3602638837</v>
      </c>
      <c r="J24" s="36">
        <f t="shared" si="7"/>
        <v>2.8453905126281867</v>
      </c>
    </row>
    <row r="25" spans="1:10" s="6" customFormat="1" ht="23.25" customHeight="1" x14ac:dyDescent="0.35">
      <c r="A25" s="5">
        <v>12</v>
      </c>
      <c r="B25" s="4">
        <v>41439</v>
      </c>
      <c r="C25" s="5">
        <f t="shared" si="2"/>
        <v>31</v>
      </c>
      <c r="D25" s="5">
        <f t="shared" si="3"/>
        <v>365</v>
      </c>
      <c r="E25" s="7">
        <f t="shared" si="4"/>
        <v>2.3601979295973408E-2</v>
      </c>
      <c r="F25" s="31">
        <f t="shared" si="5"/>
        <v>381.34523410720487</v>
      </c>
      <c r="G25" s="32">
        <f t="shared" si="0"/>
        <v>7.1559433180216994</v>
      </c>
      <c r="H25" s="36">
        <f t="shared" si="1"/>
        <v>155.25897389411062</v>
      </c>
      <c r="I25" s="36">
        <f t="shared" si="6"/>
        <v>14266.101289989589</v>
      </c>
      <c r="J25" s="36">
        <f t="shared" si="7"/>
        <v>2.9134346451229858</v>
      </c>
    </row>
    <row r="26" spans="1:10" s="6" customFormat="1" ht="23.25" customHeight="1" x14ac:dyDescent="0.35">
      <c r="A26" s="5">
        <v>13</v>
      </c>
      <c r="B26" s="4">
        <v>41469</v>
      </c>
      <c r="C26" s="5">
        <f t="shared" si="2"/>
        <v>30</v>
      </c>
      <c r="D26" s="5">
        <f t="shared" si="3"/>
        <v>395</v>
      </c>
      <c r="E26" s="7">
        <f t="shared" si="4"/>
        <v>2.2831999999999963E-2</v>
      </c>
      <c r="F26" s="31">
        <f t="shared" si="5"/>
        <v>372.83271750121713</v>
      </c>
      <c r="G26" s="32">
        <f t="shared" si="0"/>
        <v>6.9962059439103399</v>
      </c>
      <c r="H26" s="36">
        <f t="shared" si="1"/>
        <v>169.90799560902553</v>
      </c>
      <c r="I26" s="36">
        <f t="shared" si="6"/>
        <v>14096.193294380562</v>
      </c>
      <c r="J26" s="36">
        <f t="shared" si="7"/>
        <v>3.1883235376033641</v>
      </c>
    </row>
    <row r="27" spans="1:10" s="6" customFormat="1" ht="23.25" customHeight="1" x14ac:dyDescent="0.35">
      <c r="A27" s="5">
        <v>14</v>
      </c>
      <c r="B27" s="4">
        <v>41500</v>
      </c>
      <c r="C27" s="5">
        <f t="shared" si="2"/>
        <v>31</v>
      </c>
      <c r="D27" s="5">
        <f t="shared" si="3"/>
        <v>426</v>
      </c>
      <c r="E27" s="7">
        <f t="shared" si="4"/>
        <v>2.3601979295973408E-2</v>
      </c>
      <c r="F27" s="31">
        <f t="shared" si="5"/>
        <v>364.51022015464616</v>
      </c>
      <c r="G27" s="32">
        <f t="shared" si="0"/>
        <v>6.8400342812019357</v>
      </c>
      <c r="H27" s="36">
        <f t="shared" si="1"/>
        <v>162.93355797605813</v>
      </c>
      <c r="I27" s="36">
        <f t="shared" si="6"/>
        <v>13933.259736404505</v>
      </c>
      <c r="J27" s="36">
        <f t="shared" si="7"/>
        <v>3.057448215420731</v>
      </c>
    </row>
    <row r="28" spans="1:10" s="6" customFormat="1" ht="23.25" customHeight="1" x14ac:dyDescent="0.35">
      <c r="A28" s="5">
        <v>15</v>
      </c>
      <c r="B28" s="4">
        <v>41531</v>
      </c>
      <c r="C28" s="5">
        <f t="shared" si="2"/>
        <v>31</v>
      </c>
      <c r="D28" s="5">
        <f t="shared" si="3"/>
        <v>457</v>
      </c>
      <c r="E28" s="7">
        <f t="shared" si="4"/>
        <v>2.3601979295973408E-2</v>
      </c>
      <c r="F28" s="31">
        <f t="shared" si="5"/>
        <v>356.37350039365822</v>
      </c>
      <c r="G28" s="32">
        <f t="shared" si="0"/>
        <v>6.6873487348869967</v>
      </c>
      <c r="H28" s="36">
        <f t="shared" si="1"/>
        <v>166.77911243802828</v>
      </c>
      <c r="I28" s="36">
        <f t="shared" si="6"/>
        <v>13766.480623966476</v>
      </c>
      <c r="J28" s="36">
        <f t="shared" si="7"/>
        <v>3.1296100448996009</v>
      </c>
    </row>
    <row r="29" spans="1:10" s="6" customFormat="1" ht="23.25" customHeight="1" x14ac:dyDescent="0.35">
      <c r="A29" s="5">
        <v>16</v>
      </c>
      <c r="B29" s="4">
        <v>41561</v>
      </c>
      <c r="C29" s="5">
        <f t="shared" si="2"/>
        <v>30</v>
      </c>
      <c r="D29" s="5">
        <f t="shared" si="3"/>
        <v>487</v>
      </c>
      <c r="E29" s="7">
        <f t="shared" si="4"/>
        <v>2.2831999999999963E-2</v>
      </c>
      <c r="F29" s="31">
        <f t="shared" si="5"/>
        <v>348.41841122848928</v>
      </c>
      <c r="G29" s="32">
        <f t="shared" si="0"/>
        <v>6.5380714867026013</v>
      </c>
      <c r="H29" s="36">
        <f t="shared" si="1"/>
        <v>181.31533465566525</v>
      </c>
      <c r="I29" s="36">
        <f t="shared" si="6"/>
        <v>13585.165289310811</v>
      </c>
      <c r="J29" s="36">
        <f t="shared" si="7"/>
        <v>3.4023822548135585</v>
      </c>
    </row>
    <row r="30" spans="1:10" s="6" customFormat="1" ht="23.25" customHeight="1" x14ac:dyDescent="0.35">
      <c r="A30" s="5">
        <v>17</v>
      </c>
      <c r="B30" s="4">
        <v>41592</v>
      </c>
      <c r="C30" s="5">
        <f t="shared" si="2"/>
        <v>31</v>
      </c>
      <c r="D30" s="5">
        <f t="shared" si="3"/>
        <v>518</v>
      </c>
      <c r="E30" s="7">
        <f t="shared" si="4"/>
        <v>2.3601979295973408E-2</v>
      </c>
      <c r="F30" s="31">
        <f t="shared" si="5"/>
        <v>340.64089823987644</v>
      </c>
      <c r="G30" s="32">
        <f t="shared" si="0"/>
        <v>6.3921264554712813</v>
      </c>
      <c r="H30" s="36">
        <f t="shared" si="1"/>
        <v>174.99483037137696</v>
      </c>
      <c r="I30" s="36">
        <f t="shared" si="6"/>
        <v>13410.170458939434</v>
      </c>
      <c r="J30" s="36">
        <f t="shared" si="7"/>
        <v>3.283777991918889</v>
      </c>
    </row>
    <row r="31" spans="1:10" s="6" customFormat="1" ht="23.25" customHeight="1" x14ac:dyDescent="0.35">
      <c r="A31" s="5">
        <v>18</v>
      </c>
      <c r="B31" s="4">
        <v>41622</v>
      </c>
      <c r="C31" s="5">
        <f t="shared" si="2"/>
        <v>30</v>
      </c>
      <c r="D31" s="5">
        <f t="shared" si="3"/>
        <v>548</v>
      </c>
      <c r="E31" s="7">
        <f t="shared" si="4"/>
        <v>2.2831999999999963E-2</v>
      </c>
      <c r="F31" s="31">
        <f t="shared" si="5"/>
        <v>333.0369975126672</v>
      </c>
      <c r="G31" s="32">
        <f t="shared" si="0"/>
        <v>6.2494392583252001</v>
      </c>
      <c r="H31" s="36">
        <f t="shared" si="1"/>
        <v>189.45060834356264</v>
      </c>
      <c r="I31" s="36">
        <f t="shared" si="6"/>
        <v>13220.719850595871</v>
      </c>
      <c r="J31" s="36">
        <f t="shared" si="7"/>
        <v>3.5550406655669531</v>
      </c>
    </row>
    <row r="32" spans="1:10" s="6" customFormat="1" ht="23.25" customHeight="1" x14ac:dyDescent="0.35">
      <c r="A32" s="5">
        <v>19</v>
      </c>
      <c r="B32" s="4">
        <v>41653</v>
      </c>
      <c r="C32" s="5">
        <f t="shared" si="2"/>
        <v>31</v>
      </c>
      <c r="D32" s="5">
        <f t="shared" si="3"/>
        <v>579</v>
      </c>
      <c r="E32" s="7">
        <f t="shared" si="4"/>
        <v>2.3601979295973408E-2</v>
      </c>
      <c r="F32" s="31">
        <f t="shared" si="5"/>
        <v>325.60283361555679</v>
      </c>
      <c r="G32" s="32">
        <f t="shared" si="0"/>
        <v>6.1099371727959237</v>
      </c>
      <c r="H32" s="36">
        <f t="shared" si="1"/>
        <v>183.59646407043891</v>
      </c>
      <c r="I32" s="36">
        <f t="shared" si="6"/>
        <v>13037.123386525433</v>
      </c>
      <c r="J32" s="36">
        <f t="shared" si="7"/>
        <v>3.4451876482817863</v>
      </c>
    </row>
    <row r="33" spans="1:10" s="6" customFormat="1" ht="23.25" customHeight="1" x14ac:dyDescent="0.35">
      <c r="A33" s="5">
        <v>20</v>
      </c>
      <c r="B33" s="4">
        <v>41684</v>
      </c>
      <c r="C33" s="5">
        <f t="shared" si="2"/>
        <v>31</v>
      </c>
      <c r="D33" s="5">
        <f t="shared" si="3"/>
        <v>610</v>
      </c>
      <c r="E33" s="7">
        <f t="shared" si="4"/>
        <v>2.3601979295973408E-2</v>
      </c>
      <c r="F33" s="31">
        <f t="shared" si="5"/>
        <v>318.33461762592168</v>
      </c>
      <c r="G33" s="32">
        <f t="shared" si="0"/>
        <v>5.9735490997504206</v>
      </c>
      <c r="H33" s="36">
        <f t="shared" si="1"/>
        <v>187.92970401424333</v>
      </c>
      <c r="I33" s="36">
        <f t="shared" si="6"/>
        <v>12849.19368251119</v>
      </c>
      <c r="J33" s="36">
        <f t="shared" si="7"/>
        <v>3.5265008958272763</v>
      </c>
    </row>
    <row r="34" spans="1:10" s="6" customFormat="1" ht="23.25" customHeight="1" x14ac:dyDescent="0.35">
      <c r="A34" s="5">
        <v>21</v>
      </c>
      <c r="B34" s="4">
        <v>41712</v>
      </c>
      <c r="C34" s="5">
        <f t="shared" si="2"/>
        <v>28</v>
      </c>
      <c r="D34" s="5">
        <f t="shared" si="3"/>
        <v>638</v>
      </c>
      <c r="E34" s="7">
        <f t="shared" si="4"/>
        <v>2.129377856606407E-2</v>
      </c>
      <c r="F34" s="31">
        <f t="shared" si="5"/>
        <v>311.228645198744</v>
      </c>
      <c r="G34" s="32">
        <f t="shared" si="0"/>
        <v>5.8402055271544313</v>
      </c>
      <c r="H34" s="36">
        <f t="shared" si="1"/>
        <v>222.02373523420471</v>
      </c>
      <c r="I34" s="36">
        <f t="shared" si="6"/>
        <v>12627.169947276985</v>
      </c>
      <c r="J34" s="36">
        <f t="shared" si="7"/>
        <v>4.1662753916698518</v>
      </c>
    </row>
    <row r="35" spans="1:10" s="6" customFormat="1" ht="23.25" customHeight="1" x14ac:dyDescent="0.35">
      <c r="A35" s="5">
        <v>22</v>
      </c>
      <c r="B35" s="4">
        <v>41743</v>
      </c>
      <c r="C35" s="5">
        <f t="shared" si="2"/>
        <v>31</v>
      </c>
      <c r="D35" s="5">
        <f t="shared" si="3"/>
        <v>669</v>
      </c>
      <c r="E35" s="7">
        <f t="shared" si="4"/>
        <v>2.3601979295973408E-2</v>
      </c>
      <c r="F35" s="31">
        <f t="shared" si="5"/>
        <v>304.28129467864125</v>
      </c>
      <c r="G35" s="32">
        <f t="shared" si="0"/>
        <v>5.7098384946447034</v>
      </c>
      <c r="H35" s="36">
        <f t="shared" si="1"/>
        <v>197.60541659969829</v>
      </c>
      <c r="I35" s="36">
        <f t="shared" si="6"/>
        <v>12429.564530677288</v>
      </c>
      <c r="J35" s="36">
        <f t="shared" si="7"/>
        <v>3.7080656424933385</v>
      </c>
    </row>
    <row r="36" spans="1:10" s="6" customFormat="1" ht="23.25" customHeight="1" x14ac:dyDescent="0.35">
      <c r="A36" s="5">
        <v>23</v>
      </c>
      <c r="B36" s="4">
        <v>41773</v>
      </c>
      <c r="C36" s="5">
        <f t="shared" si="2"/>
        <v>30</v>
      </c>
      <c r="D36" s="5">
        <f t="shared" si="3"/>
        <v>699</v>
      </c>
      <c r="E36" s="7">
        <f t="shared" si="4"/>
        <v>2.2831999999999963E-2</v>
      </c>
      <c r="F36" s="31">
        <f t="shared" si="5"/>
        <v>297.489025254041</v>
      </c>
      <c r="G36" s="32">
        <f t="shared" si="0"/>
        <v>5.5823815588920791</v>
      </c>
      <c r="H36" s="36">
        <f t="shared" si="1"/>
        <v>211.83980289764395</v>
      </c>
      <c r="I36" s="36">
        <f t="shared" si="6"/>
        <v>12217.724727779643</v>
      </c>
      <c r="J36" s="36">
        <f t="shared" si="7"/>
        <v>3.9751739013742888</v>
      </c>
    </row>
    <row r="37" spans="1:10" s="6" customFormat="1" ht="23.25" customHeight="1" x14ac:dyDescent="0.35">
      <c r="A37" s="5">
        <v>24</v>
      </c>
      <c r="B37" s="4">
        <v>41804</v>
      </c>
      <c r="C37" s="5">
        <f t="shared" si="2"/>
        <v>31</v>
      </c>
      <c r="D37" s="5">
        <f t="shared" si="3"/>
        <v>730</v>
      </c>
      <c r="E37" s="7">
        <f t="shared" si="4"/>
        <v>2.3601979295973408E-2</v>
      </c>
      <c r="F37" s="31">
        <f t="shared" si="5"/>
        <v>290.84837515255776</v>
      </c>
      <c r="G37" s="32">
        <f t="shared" si="0"/>
        <v>5.4577697597377464</v>
      </c>
      <c r="H37" s="36">
        <f t="shared" si="1"/>
        <v>207.26913419310983</v>
      </c>
      <c r="I37" s="36">
        <f t="shared" si="6"/>
        <v>12010.455593586534</v>
      </c>
      <c r="J37" s="36">
        <f t="shared" si="7"/>
        <v>3.8894053031337061</v>
      </c>
    </row>
    <row r="38" spans="1:10" s="6" customFormat="1" ht="23.25" customHeight="1" x14ac:dyDescent="0.35">
      <c r="A38" s="5">
        <v>25</v>
      </c>
      <c r="B38" s="4">
        <v>41834</v>
      </c>
      <c r="C38" s="5">
        <f t="shared" si="2"/>
        <v>30</v>
      </c>
      <c r="D38" s="5">
        <f t="shared" si="3"/>
        <v>760</v>
      </c>
      <c r="E38" s="7">
        <f t="shared" si="4"/>
        <v>2.2831999999999963E-2</v>
      </c>
      <c r="F38" s="31">
        <f t="shared" si="5"/>
        <v>284.35595987665403</v>
      </c>
      <c r="G38" s="32">
        <f t="shared" si="0"/>
        <v>5.3359395870854129</v>
      </c>
      <c r="H38" s="36">
        <f t="shared" si="1"/>
        <v>221.4088981493</v>
      </c>
      <c r="I38" s="36">
        <f t="shared" si="6"/>
        <v>11789.046695437233</v>
      </c>
      <c r="J38" s="36">
        <f t="shared" si="7"/>
        <v>4.1547379737716144</v>
      </c>
    </row>
    <row r="39" spans="1:10" s="6" customFormat="1" ht="23.25" customHeight="1" x14ac:dyDescent="0.35">
      <c r="A39" s="5">
        <v>26</v>
      </c>
      <c r="B39" s="4">
        <v>41865</v>
      </c>
      <c r="C39" s="5">
        <f t="shared" si="2"/>
        <v>31</v>
      </c>
      <c r="D39" s="5">
        <f t="shared" si="3"/>
        <v>791</v>
      </c>
      <c r="E39" s="7">
        <f t="shared" si="4"/>
        <v>2.3601979295973408E-2</v>
      </c>
      <c r="F39" s="31">
        <f t="shared" si="5"/>
        <v>278.00847047868461</v>
      </c>
      <c r="G39" s="32">
        <f t="shared" si="0"/>
        <v>5.216828948532517</v>
      </c>
      <c r="H39" s="36">
        <f t="shared" si="1"/>
        <v>217.38678423709399</v>
      </c>
      <c r="I39" s="36">
        <f t="shared" si="6"/>
        <v>11571.659911200139</v>
      </c>
      <c r="J39" s="36">
        <f t="shared" si="7"/>
        <v>4.0792630062090689</v>
      </c>
    </row>
    <row r="40" spans="1:10" s="6" customFormat="1" ht="23.25" customHeight="1" x14ac:dyDescent="0.35">
      <c r="A40" s="5">
        <v>27</v>
      </c>
      <c r="B40" s="4">
        <v>41896</v>
      </c>
      <c r="C40" s="5">
        <f t="shared" si="2"/>
        <v>31</v>
      </c>
      <c r="D40" s="5">
        <f t="shared" si="3"/>
        <v>822</v>
      </c>
      <c r="E40" s="7">
        <f t="shared" si="4"/>
        <v>2.3601979295973408E-2</v>
      </c>
      <c r="F40" s="31">
        <f t="shared" si="5"/>
        <v>271.80267187444724</v>
      </c>
      <c r="G40" s="32">
        <f t="shared" si="0"/>
        <v>5.1003771377240028</v>
      </c>
      <c r="H40" s="36">
        <f t="shared" si="1"/>
        <v>222.51754261787619</v>
      </c>
      <c r="I40" s="36">
        <f t="shared" si="6"/>
        <v>11349.142368582263</v>
      </c>
      <c r="J40" s="36">
        <f t="shared" si="7"/>
        <v>4.1755416872244471</v>
      </c>
    </row>
    <row r="41" spans="1:10" s="6" customFormat="1" ht="23.25" customHeight="1" x14ac:dyDescent="0.35">
      <c r="A41" s="5">
        <v>28</v>
      </c>
      <c r="B41" s="4">
        <v>41926</v>
      </c>
      <c r="C41" s="5">
        <f t="shared" si="2"/>
        <v>30</v>
      </c>
      <c r="D41" s="5">
        <f t="shared" si="3"/>
        <v>852</v>
      </c>
      <c r="E41" s="7">
        <f t="shared" si="4"/>
        <v>2.2831999999999963E-2</v>
      </c>
      <c r="F41" s="31">
        <f t="shared" si="5"/>
        <v>265.73540119437729</v>
      </c>
      <c r="G41" s="32">
        <f t="shared" si="0"/>
        <v>4.9865248034124896</v>
      </c>
      <c r="H41" s="36">
        <f t="shared" si="1"/>
        <v>236.50800170259748</v>
      </c>
      <c r="I41" s="36">
        <f t="shared" si="6"/>
        <v>11112.634366879665</v>
      </c>
      <c r="J41" s="36">
        <f t="shared" si="7"/>
        <v>4.4380726519492422</v>
      </c>
    </row>
    <row r="42" spans="1:10" s="6" customFormat="1" ht="23.25" customHeight="1" x14ac:dyDescent="0.35">
      <c r="A42" s="5">
        <v>29</v>
      </c>
      <c r="B42" s="4">
        <v>41957</v>
      </c>
      <c r="C42" s="5">
        <f t="shared" si="2"/>
        <v>31</v>
      </c>
      <c r="D42" s="5">
        <f t="shared" si="3"/>
        <v>883</v>
      </c>
      <c r="E42" s="7">
        <f t="shared" si="4"/>
        <v>2.3601979295973408E-2</v>
      </c>
      <c r="F42" s="31">
        <f t="shared" si="5"/>
        <v>259.80356617154848</v>
      </c>
      <c r="G42" s="32">
        <f t="shared" si="0"/>
        <v>4.8752139192091075</v>
      </c>
      <c r="H42" s="36">
        <f t="shared" si="1"/>
        <v>233.35145401125089</v>
      </c>
      <c r="I42" s="36">
        <f t="shared" si="6"/>
        <v>10879.282912868415</v>
      </c>
      <c r="J42" s="36">
        <f t="shared" si="7"/>
        <v>4.3788400345211231</v>
      </c>
    </row>
    <row r="43" spans="1:10" s="6" customFormat="1" ht="23.25" customHeight="1" x14ac:dyDescent="0.35">
      <c r="A43" s="5">
        <v>30</v>
      </c>
      <c r="B43" s="4">
        <v>41987</v>
      </c>
      <c r="C43" s="5">
        <f t="shared" si="2"/>
        <v>30</v>
      </c>
      <c r="D43" s="5">
        <f t="shared" si="3"/>
        <v>913</v>
      </c>
      <c r="E43" s="7">
        <f t="shared" si="4"/>
        <v>2.2831999999999963E-2</v>
      </c>
      <c r="F43" s="31">
        <f t="shared" si="5"/>
        <v>254.00414356565736</v>
      </c>
      <c r="G43" s="32">
        <f t="shared" si="0"/>
        <v>4.7663877540095605</v>
      </c>
      <c r="H43" s="36">
        <f t="shared" si="1"/>
        <v>247.23583279545605</v>
      </c>
      <c r="I43" s="36">
        <f t="shared" si="6"/>
        <v>10632.04708007296</v>
      </c>
      <c r="J43" s="36">
        <f t="shared" si="7"/>
        <v>4.6393804024067329</v>
      </c>
    </row>
    <row r="44" spans="1:10" s="6" customFormat="1" ht="23.25" customHeight="1" x14ac:dyDescent="0.35">
      <c r="A44" s="5">
        <v>31</v>
      </c>
      <c r="B44" s="4">
        <v>42018</v>
      </c>
      <c r="C44" s="5">
        <f t="shared" si="2"/>
        <v>31</v>
      </c>
      <c r="D44" s="5">
        <f t="shared" si="3"/>
        <v>944</v>
      </c>
      <c r="E44" s="7">
        <f t="shared" si="4"/>
        <v>2.3601979295973408E-2</v>
      </c>
      <c r="F44" s="31">
        <f t="shared" si="5"/>
        <v>248.33417762218758</v>
      </c>
      <c r="G44" s="32">
        <f t="shared" si="0"/>
        <v>4.6599908430803501</v>
      </c>
      <c r="H44" s="36">
        <f t="shared" si="1"/>
        <v>244.69426520437079</v>
      </c>
      <c r="I44" s="36">
        <f t="shared" si="6"/>
        <v>10387.352814868589</v>
      </c>
      <c r="J44" s="36">
        <f t="shared" si="7"/>
        <v>4.5916878865600177</v>
      </c>
    </row>
    <row r="45" spans="1:10" s="6" customFormat="1" ht="23.25" customHeight="1" x14ac:dyDescent="0.35">
      <c r="A45" s="5">
        <v>32</v>
      </c>
      <c r="B45" s="4">
        <v>42049</v>
      </c>
      <c r="C45" s="5">
        <f t="shared" si="2"/>
        <v>31</v>
      </c>
      <c r="D45" s="5">
        <f t="shared" si="3"/>
        <v>975</v>
      </c>
      <c r="E45" s="7">
        <f t="shared" si="4"/>
        <v>2.3601979295973408E-2</v>
      </c>
      <c r="F45" s="31">
        <f t="shared" si="5"/>
        <v>242.79077856596933</v>
      </c>
      <c r="G45" s="32">
        <f t="shared" si="0"/>
        <v>4.5559689597904143</v>
      </c>
      <c r="H45" s="36">
        <f t="shared" si="1"/>
        <v>250.46953418556777</v>
      </c>
      <c r="I45" s="36">
        <f t="shared" si="6"/>
        <v>10136.883280683021</v>
      </c>
      <c r="J45" s="36">
        <f t="shared" si="7"/>
        <v>4.7000608089921796</v>
      </c>
    </row>
    <row r="46" spans="1:10" s="6" customFormat="1" ht="23.25" customHeight="1" x14ac:dyDescent="0.35">
      <c r="A46" s="5">
        <v>33</v>
      </c>
      <c r="B46" s="4">
        <v>42077</v>
      </c>
      <c r="C46" s="5">
        <f t="shared" si="2"/>
        <v>28</v>
      </c>
      <c r="D46" s="5">
        <f t="shared" si="3"/>
        <v>1003</v>
      </c>
      <c r="E46" s="7">
        <f t="shared" si="4"/>
        <v>2.129377856606407E-2</v>
      </c>
      <c r="F46" s="31">
        <f t="shared" si="5"/>
        <v>237.3711211283665</v>
      </c>
      <c r="G46" s="32">
        <f t="shared" ref="G46:G77" si="8">F46*(0.0038+0.000041*(MIN(365,D46)))</f>
        <v>4.4542690879737972</v>
      </c>
      <c r="H46" s="36">
        <f t="shared" ref="H46:H73" si="9">$F$3-(I45*E46)</f>
        <v>279.77907233316597</v>
      </c>
      <c r="I46" s="36">
        <f t="shared" si="6"/>
        <v>9857.104208349856</v>
      </c>
      <c r="J46" s="36">
        <f t="shared" si="7"/>
        <v>5.2500542923318596</v>
      </c>
    </row>
    <row r="47" spans="1:10" s="6" customFormat="1" ht="23.25" customHeight="1" x14ac:dyDescent="0.35">
      <c r="A47" s="5">
        <v>34</v>
      </c>
      <c r="B47" s="4">
        <v>42108</v>
      </c>
      <c r="C47" s="5">
        <f t="shared" si="2"/>
        <v>31</v>
      </c>
      <c r="D47" s="5">
        <f t="shared" ref="D47:D73" si="10">D46+C47</f>
        <v>1034</v>
      </c>
      <c r="E47" s="7">
        <f t="shared" si="4"/>
        <v>2.3601979295973408E-2</v>
      </c>
      <c r="F47" s="31">
        <f t="shared" si="5"/>
        <v>232.07244310733967</v>
      </c>
      <c r="G47" s="32">
        <f t="shared" si="8"/>
        <v>4.354839394909229</v>
      </c>
      <c r="H47" s="36">
        <f t="shared" si="9"/>
        <v>262.98445081834166</v>
      </c>
      <c r="I47" s="36">
        <f t="shared" si="6"/>
        <v>9594.1197575315146</v>
      </c>
      <c r="J47" s="36">
        <f t="shared" si="7"/>
        <v>4.9349032196061815</v>
      </c>
    </row>
    <row r="48" spans="1:10" s="6" customFormat="1" ht="23.25" customHeight="1" x14ac:dyDescent="0.35">
      <c r="A48" s="5">
        <v>35</v>
      </c>
      <c r="B48" s="4">
        <v>42138</v>
      </c>
      <c r="C48" s="5">
        <f t="shared" si="2"/>
        <v>30</v>
      </c>
      <c r="D48" s="5">
        <f t="shared" si="10"/>
        <v>1064</v>
      </c>
      <c r="E48" s="7">
        <f t="shared" si="4"/>
        <v>2.2831999999999963E-2</v>
      </c>
      <c r="F48" s="31">
        <f t="shared" si="5"/>
        <v>226.89204395965288</v>
      </c>
      <c r="G48" s="32">
        <f t="shared" si="8"/>
        <v>4.2576292049028863</v>
      </c>
      <c r="H48" s="36">
        <f t="shared" si="9"/>
        <v>276.57867795810813</v>
      </c>
      <c r="I48" s="36">
        <f t="shared" si="6"/>
        <v>9317.541079573406</v>
      </c>
      <c r="J48" s="36">
        <f t="shared" si="7"/>
        <v>5.1899988918838993</v>
      </c>
    </row>
    <row r="49" spans="1:10" s="6" customFormat="1" ht="23.25" customHeight="1" x14ac:dyDescent="0.35">
      <c r="A49" s="5">
        <v>36</v>
      </c>
      <c r="B49" s="4">
        <v>42169</v>
      </c>
      <c r="C49" s="5">
        <f t="shared" si="2"/>
        <v>31</v>
      </c>
      <c r="D49" s="5">
        <f t="shared" si="10"/>
        <v>1095</v>
      </c>
      <c r="E49" s="7">
        <f t="shared" si="4"/>
        <v>2.3601979295973408E-2</v>
      </c>
      <c r="F49" s="31">
        <f t="shared" si="5"/>
        <v>221.82728342450457</v>
      </c>
      <c r="G49" s="32">
        <f t="shared" si="8"/>
        <v>4.1625889734608288</v>
      </c>
      <c r="H49" s="36">
        <f t="shared" si="9"/>
        <v>275.71920861259412</v>
      </c>
      <c r="I49" s="36">
        <f t="shared" si="6"/>
        <v>9041.8218709608118</v>
      </c>
      <c r="J49" s="36">
        <f t="shared" si="7"/>
        <v>5.1738709496153286</v>
      </c>
    </row>
    <row r="50" spans="1:10" s="6" customFormat="1" ht="23.25" customHeight="1" x14ac:dyDescent="0.35">
      <c r="A50" s="5">
        <v>37</v>
      </c>
      <c r="B50" s="4">
        <v>42199</v>
      </c>
      <c r="C50" s="5">
        <f t="shared" si="2"/>
        <v>30</v>
      </c>
      <c r="D50" s="5">
        <f t="shared" si="10"/>
        <v>1125</v>
      </c>
      <c r="E50" s="7">
        <f t="shared" si="4"/>
        <v>2.2831999999999963E-2</v>
      </c>
      <c r="F50" s="31">
        <f t="shared" si="5"/>
        <v>216.87558017788317</v>
      </c>
      <c r="G50" s="32">
        <f t="shared" si="8"/>
        <v>4.0696702620379774</v>
      </c>
      <c r="H50" s="36">
        <f t="shared" si="9"/>
        <v>289.18874330429037</v>
      </c>
      <c r="I50" s="36">
        <f t="shared" si="6"/>
        <v>8752.6331276565215</v>
      </c>
      <c r="J50" s="36">
        <f t="shared" si="7"/>
        <v>5.4266267681050087</v>
      </c>
    </row>
    <row r="51" spans="1:10" s="6" customFormat="1" ht="23.25" customHeight="1" x14ac:dyDescent="0.35">
      <c r="A51" s="5">
        <v>38</v>
      </c>
      <c r="B51" s="4">
        <v>42230</v>
      </c>
      <c r="C51" s="5">
        <f t="shared" si="2"/>
        <v>31</v>
      </c>
      <c r="D51" s="5">
        <f t="shared" si="10"/>
        <v>1156</v>
      </c>
      <c r="E51" s="7">
        <f t="shared" si="4"/>
        <v>2.3601979295973408E-2</v>
      </c>
      <c r="F51" s="31">
        <f t="shared" si="5"/>
        <v>212.03441051695989</v>
      </c>
      <c r="G51" s="32">
        <f t="shared" si="8"/>
        <v>3.9788257133507523</v>
      </c>
      <c r="H51" s="36">
        <f t="shared" si="9"/>
        <v>289.05215439786713</v>
      </c>
      <c r="I51" s="36">
        <f t="shared" si="6"/>
        <v>8463.5809732586549</v>
      </c>
      <c r="J51" s="36">
        <f t="shared" si="7"/>
        <v>5.4240636772759769</v>
      </c>
    </row>
    <row r="52" spans="1:10" s="6" customFormat="1" ht="23.25" customHeight="1" x14ac:dyDescent="0.35">
      <c r="A52" s="5">
        <v>39</v>
      </c>
      <c r="B52" s="4">
        <v>42261</v>
      </c>
      <c r="C52" s="5">
        <f t="shared" si="2"/>
        <v>31</v>
      </c>
      <c r="D52" s="5">
        <f t="shared" si="10"/>
        <v>1187</v>
      </c>
      <c r="E52" s="7">
        <f t="shared" si="4"/>
        <v>2.3601979295973408E-2</v>
      </c>
      <c r="F52" s="31">
        <f t="shared" si="5"/>
        <v>207.30130707384976</v>
      </c>
      <c r="G52" s="32">
        <f t="shared" si="8"/>
        <v>3.8900090272407906</v>
      </c>
      <c r="H52" s="36">
        <f t="shared" si="9"/>
        <v>295.87435736142208</v>
      </c>
      <c r="I52" s="36">
        <f t="shared" si="6"/>
        <v>8167.706615897233</v>
      </c>
      <c r="J52" s="36">
        <f t="shared" si="7"/>
        <v>5.5520823158870858</v>
      </c>
    </row>
    <row r="53" spans="1:10" s="6" customFormat="1" ht="23.25" customHeight="1" x14ac:dyDescent="0.35">
      <c r="A53" s="5">
        <v>40</v>
      </c>
      <c r="B53" s="4">
        <v>42291</v>
      </c>
      <c r="C53" s="5">
        <f t="shared" si="2"/>
        <v>30</v>
      </c>
      <c r="D53" s="5">
        <f t="shared" si="10"/>
        <v>1217</v>
      </c>
      <c r="E53" s="7">
        <f t="shared" si="4"/>
        <v>2.2831999999999963E-2</v>
      </c>
      <c r="F53" s="31">
        <f t="shared" si="5"/>
        <v>202.6738575580836</v>
      </c>
      <c r="G53" s="32">
        <f t="shared" si="8"/>
        <v>3.8031749370774386</v>
      </c>
      <c r="H53" s="36">
        <f t="shared" si="9"/>
        <v>309.14654280790199</v>
      </c>
      <c r="I53" s="36">
        <f t="shared" si="6"/>
        <v>7858.5600730893311</v>
      </c>
      <c r="J53" s="36">
        <f t="shared" si="7"/>
        <v>5.8011348757902814</v>
      </c>
    </row>
    <row r="54" spans="1:10" s="6" customFormat="1" ht="23.25" customHeight="1" x14ac:dyDescent="0.35">
      <c r="A54" s="5">
        <v>41</v>
      </c>
      <c r="B54" s="4">
        <v>42322</v>
      </c>
      <c r="C54" s="5">
        <f t="shared" si="2"/>
        <v>31</v>
      </c>
      <c r="D54" s="5">
        <f t="shared" si="10"/>
        <v>1248</v>
      </c>
      <c r="E54" s="7">
        <f t="shared" si="4"/>
        <v>2.3601979295973408E-2</v>
      </c>
      <c r="F54" s="31">
        <f t="shared" si="5"/>
        <v>198.14970352715167</v>
      </c>
      <c r="G54" s="32">
        <f t="shared" si="8"/>
        <v>3.7182791866870013</v>
      </c>
      <c r="H54" s="36">
        <f t="shared" si="9"/>
        <v>310.15404812084967</v>
      </c>
      <c r="I54" s="36">
        <f t="shared" si="6"/>
        <v>7548.4060249684817</v>
      </c>
      <c r="J54" s="36">
        <f t="shared" si="7"/>
        <v>5.8200407129877441</v>
      </c>
    </row>
    <row r="55" spans="1:10" s="6" customFormat="1" ht="23.25" customHeight="1" x14ac:dyDescent="0.35">
      <c r="A55" s="5">
        <v>42</v>
      </c>
      <c r="B55" s="4">
        <v>42352</v>
      </c>
      <c r="C55" s="5">
        <f t="shared" si="2"/>
        <v>30</v>
      </c>
      <c r="D55" s="5">
        <f t="shared" si="10"/>
        <v>1278</v>
      </c>
      <c r="E55" s="7">
        <f t="shared" si="4"/>
        <v>2.2831999999999963E-2</v>
      </c>
      <c r="F55" s="31">
        <f t="shared" si="5"/>
        <v>193.72653918449132</v>
      </c>
      <c r="G55" s="32">
        <f t="shared" si="8"/>
        <v>3.6352785077969796</v>
      </c>
      <c r="H55" s="36">
        <f t="shared" si="9"/>
        <v>323.28641389998722</v>
      </c>
      <c r="I55" s="36">
        <f t="shared" si="6"/>
        <v>7225.1196110684941</v>
      </c>
      <c r="J55" s="36">
        <f t="shared" si="7"/>
        <v>6.0664695568332601</v>
      </c>
    </row>
    <row r="56" spans="1:10" s="6" customFormat="1" ht="23.25" customHeight="1" x14ac:dyDescent="0.35">
      <c r="A56" s="5">
        <v>43</v>
      </c>
      <c r="B56" s="4">
        <v>42383</v>
      </c>
      <c r="C56" s="5">
        <f t="shared" si="2"/>
        <v>31</v>
      </c>
      <c r="D56" s="5">
        <f t="shared" si="10"/>
        <v>1309</v>
      </c>
      <c r="E56" s="7">
        <f t="shared" si="4"/>
        <v>2.3601979295973408E-2</v>
      </c>
      <c r="F56" s="31">
        <f t="shared" si="5"/>
        <v>189.40211020430661</v>
      </c>
      <c r="G56" s="32">
        <f t="shared" si="8"/>
        <v>3.5541305979838138</v>
      </c>
      <c r="H56" s="36">
        <f t="shared" si="9"/>
        <v>325.10449679069728</v>
      </c>
      <c r="I56" s="36">
        <f t="shared" si="6"/>
        <v>6900.0151142777968</v>
      </c>
      <c r="J56" s="36">
        <f t="shared" si="7"/>
        <v>6.1005858822774348</v>
      </c>
    </row>
    <row r="57" spans="1:10" s="6" customFormat="1" ht="23.25" customHeight="1" x14ac:dyDescent="0.35">
      <c r="A57" s="5">
        <v>44</v>
      </c>
      <c r="B57" s="4">
        <v>42414</v>
      </c>
      <c r="C57" s="5">
        <f t="shared" si="2"/>
        <v>31</v>
      </c>
      <c r="D57" s="5">
        <f t="shared" si="10"/>
        <v>1340</v>
      </c>
      <c r="E57" s="7">
        <f t="shared" si="4"/>
        <v>2.3601979295973408E-2</v>
      </c>
      <c r="F57" s="31">
        <f t="shared" si="5"/>
        <v>185.17421258262024</v>
      </c>
      <c r="G57" s="32">
        <f t="shared" si="8"/>
        <v>3.4747940991128687</v>
      </c>
      <c r="H57" s="36">
        <f t="shared" si="9"/>
        <v>332.77760639297918</v>
      </c>
      <c r="I57" s="36">
        <f t="shared" si="6"/>
        <v>6567.2375078848172</v>
      </c>
      <c r="J57" s="36">
        <f t="shared" si="7"/>
        <v>6.2445717839642541</v>
      </c>
    </row>
    <row r="58" spans="1:10" s="6" customFormat="1" ht="23.25" customHeight="1" x14ac:dyDescent="0.35">
      <c r="A58" s="5">
        <v>45</v>
      </c>
      <c r="B58" s="4">
        <v>42443</v>
      </c>
      <c r="C58" s="5">
        <f t="shared" si="2"/>
        <v>29</v>
      </c>
      <c r="D58" s="5">
        <f t="shared" si="10"/>
        <v>1369</v>
      </c>
      <c r="E58" s="7">
        <f t="shared" si="4"/>
        <v>2.2062599901925939E-2</v>
      </c>
      <c r="F58" s="31">
        <f t="shared" si="5"/>
        <v>181.0406915139732</v>
      </c>
      <c r="G58" s="32">
        <f t="shared" si="8"/>
        <v>3.3972285762597072</v>
      </c>
      <c r="H58" s="36">
        <f t="shared" si="9"/>
        <v>350.7412866646834</v>
      </c>
      <c r="I58" s="36">
        <f t="shared" si="6"/>
        <v>6216.4962212201335</v>
      </c>
      <c r="J58" s="36">
        <f t="shared" si="7"/>
        <v>6.5816602442627845</v>
      </c>
    </row>
    <row r="59" spans="1:10" s="6" customFormat="1" ht="23.25" customHeight="1" x14ac:dyDescent="0.35">
      <c r="A59" s="5">
        <v>46</v>
      </c>
      <c r="B59" s="4">
        <v>42474</v>
      </c>
      <c r="C59" s="5">
        <f t="shared" si="2"/>
        <v>31</v>
      </c>
      <c r="D59" s="5">
        <f t="shared" si="10"/>
        <v>1400</v>
      </c>
      <c r="E59" s="7">
        <f t="shared" si="4"/>
        <v>2.3601979295973408E-2</v>
      </c>
      <c r="F59" s="31">
        <f t="shared" si="5"/>
        <v>176.99944029319886</v>
      </c>
      <c r="G59" s="32">
        <f t="shared" si="8"/>
        <v>3.3213944971018767</v>
      </c>
      <c r="H59" s="36">
        <f t="shared" si="9"/>
        <v>348.91000515533278</v>
      </c>
      <c r="I59" s="36">
        <f t="shared" si="6"/>
        <v>5867.5862160648012</v>
      </c>
      <c r="J59" s="36">
        <f t="shared" si="7"/>
        <v>6.5472962467398199</v>
      </c>
    </row>
    <row r="60" spans="1:10" s="6" customFormat="1" ht="23.25" customHeight="1" x14ac:dyDescent="0.35">
      <c r="A60" s="5">
        <v>47</v>
      </c>
      <c r="B60" s="4">
        <v>42504</v>
      </c>
      <c r="C60" s="5">
        <f t="shared" si="2"/>
        <v>30</v>
      </c>
      <c r="D60" s="5">
        <f t="shared" si="10"/>
        <v>1430</v>
      </c>
      <c r="E60" s="7">
        <f t="shared" si="4"/>
        <v>2.2831999999999963E-2</v>
      </c>
      <c r="F60" s="31">
        <f t="shared" si="5"/>
        <v>173.0483992417121</v>
      </c>
      <c r="G60" s="32">
        <f t="shared" si="8"/>
        <v>3.2472532117707278</v>
      </c>
      <c r="H60" s="36">
        <f t="shared" si="9"/>
        <v>361.66289177687599</v>
      </c>
      <c r="I60" s="36">
        <f t="shared" si="6"/>
        <v>5505.9233242879254</v>
      </c>
      <c r="J60" s="36">
        <f t="shared" si="7"/>
        <v>6.7866041641930783</v>
      </c>
    </row>
    <row r="61" spans="1:10" s="6" customFormat="1" ht="23.25" customHeight="1" x14ac:dyDescent="0.35">
      <c r="A61" s="5">
        <v>48</v>
      </c>
      <c r="B61" s="4">
        <v>42535</v>
      </c>
      <c r="C61" s="5">
        <f t="shared" si="2"/>
        <v>31</v>
      </c>
      <c r="D61" s="5">
        <f t="shared" si="10"/>
        <v>1461</v>
      </c>
      <c r="E61" s="7">
        <f t="shared" si="4"/>
        <v>2.3601979295973408E-2</v>
      </c>
      <c r="F61" s="31">
        <f t="shared" si="5"/>
        <v>169.18555465776598</v>
      </c>
      <c r="G61" s="32">
        <f t="shared" si="8"/>
        <v>3.1747669331529784</v>
      </c>
      <c r="H61" s="36">
        <f t="shared" si="9"/>
        <v>365.68093195700664</v>
      </c>
      <c r="I61" s="36">
        <f t="shared" si="6"/>
        <v>5140.2423923309188</v>
      </c>
      <c r="J61" s="36">
        <f t="shared" si="7"/>
        <v>6.8620026881732299</v>
      </c>
    </row>
    <row r="62" spans="1:10" s="6" customFormat="1" ht="23.25" customHeight="1" x14ac:dyDescent="0.35">
      <c r="A62" s="5">
        <v>49</v>
      </c>
      <c r="B62" s="4">
        <v>42565</v>
      </c>
      <c r="C62" s="5">
        <f t="shared" si="2"/>
        <v>30</v>
      </c>
      <c r="D62" s="5">
        <f t="shared" si="10"/>
        <v>1491</v>
      </c>
      <c r="E62" s="7">
        <f t="shared" si="4"/>
        <v>2.2831999999999963E-2</v>
      </c>
      <c r="F62" s="31">
        <f t="shared" si="5"/>
        <v>165.40893779014144</v>
      </c>
      <c r="G62" s="32">
        <f t="shared" si="8"/>
        <v>3.1038987176320041</v>
      </c>
      <c r="H62" s="36">
        <f t="shared" si="9"/>
        <v>378.26960596036798</v>
      </c>
      <c r="I62" s="36">
        <f t="shared" si="6"/>
        <v>4761.9727863705511</v>
      </c>
      <c r="J62" s="36">
        <f t="shared" si="7"/>
        <v>7.0982291558463055</v>
      </c>
    </row>
    <row r="63" spans="1:10" s="6" customFormat="1" ht="23.25" customHeight="1" x14ac:dyDescent="0.35">
      <c r="A63" s="5">
        <v>50</v>
      </c>
      <c r="B63" s="4">
        <v>42596</v>
      </c>
      <c r="C63" s="5">
        <f t="shared" si="2"/>
        <v>31</v>
      </c>
      <c r="D63" s="5">
        <f t="shared" si="10"/>
        <v>1522</v>
      </c>
      <c r="E63" s="7">
        <f t="shared" si="4"/>
        <v>2.3601979295973408E-2</v>
      </c>
      <c r="F63" s="31">
        <f t="shared" si="5"/>
        <v>161.71662383474651</v>
      </c>
      <c r="G63" s="32">
        <f t="shared" si="8"/>
        <v>3.0346124462590183</v>
      </c>
      <c r="H63" s="36">
        <f t="shared" si="9"/>
        <v>383.23963715016077</v>
      </c>
      <c r="I63" s="36">
        <f t="shared" si="6"/>
        <v>4378.7331492203903</v>
      </c>
      <c r="J63" s="36">
        <f t="shared" si="7"/>
        <v>7.1914917911227674</v>
      </c>
    </row>
    <row r="64" spans="1:10" s="6" customFormat="1" ht="23.25" customHeight="1" x14ac:dyDescent="0.35">
      <c r="A64" s="5">
        <v>51</v>
      </c>
      <c r="B64" s="4">
        <v>42627</v>
      </c>
      <c r="C64" s="5">
        <f t="shared" si="2"/>
        <v>31</v>
      </c>
      <c r="D64" s="5">
        <f t="shared" si="10"/>
        <v>1553</v>
      </c>
      <c r="E64" s="7">
        <f t="shared" si="4"/>
        <v>2.3601979295973408E-2</v>
      </c>
      <c r="F64" s="31">
        <f t="shared" si="5"/>
        <v>158.10673095361361</v>
      </c>
      <c r="G64" s="32">
        <f t="shared" si="8"/>
        <v>2.9668728063445595</v>
      </c>
      <c r="H64" s="36">
        <f t="shared" si="9"/>
        <v>392.28485113157524</v>
      </c>
      <c r="I64" s="36">
        <f t="shared" si="6"/>
        <v>3986.4482980888151</v>
      </c>
      <c r="J64" s="36">
        <f t="shared" si="7"/>
        <v>7.3612252314840099</v>
      </c>
    </row>
    <row r="65" spans="1:10" s="6" customFormat="1" ht="23.25" customHeight="1" x14ac:dyDescent="0.35">
      <c r="A65" s="5">
        <v>52</v>
      </c>
      <c r="B65" s="4">
        <v>42657</v>
      </c>
      <c r="C65" s="5">
        <f t="shared" si="2"/>
        <v>30</v>
      </c>
      <c r="D65" s="5">
        <f t="shared" si="10"/>
        <v>1583</v>
      </c>
      <c r="E65" s="7">
        <f t="shared" si="4"/>
        <v>2.2831999999999963E-2</v>
      </c>
      <c r="F65" s="31">
        <f t="shared" si="5"/>
        <v>154.57741931579534</v>
      </c>
      <c r="G65" s="32">
        <f t="shared" si="8"/>
        <v>2.9006452734608996</v>
      </c>
      <c r="H65" s="36">
        <f t="shared" si="9"/>
        <v>404.61303272010366</v>
      </c>
      <c r="I65" s="36">
        <f t="shared" si="6"/>
        <v>3581.8352653687116</v>
      </c>
      <c r="J65" s="36">
        <f t="shared" si="7"/>
        <v>7.5925635589927456</v>
      </c>
    </row>
    <row r="66" spans="1:10" s="6" customFormat="1" ht="23.25" customHeight="1" x14ac:dyDescent="0.35">
      <c r="A66" s="5">
        <v>53</v>
      </c>
      <c r="B66" s="4">
        <v>42688</v>
      </c>
      <c r="C66" s="5">
        <f t="shared" si="2"/>
        <v>31</v>
      </c>
      <c r="D66" s="5">
        <f t="shared" si="10"/>
        <v>1614</v>
      </c>
      <c r="E66" s="7">
        <f t="shared" si="4"/>
        <v>2.3601979295973408E-2</v>
      </c>
      <c r="F66" s="31">
        <f t="shared" si="5"/>
        <v>151.12689015966978</v>
      </c>
      <c r="G66" s="32">
        <f t="shared" si="8"/>
        <v>2.8358960938462037</v>
      </c>
      <c r="H66" s="36">
        <f t="shared" si="9"/>
        <v>411.09321848724755</v>
      </c>
      <c r="I66" s="36">
        <f t="shared" si="6"/>
        <v>3170.7420468814639</v>
      </c>
      <c r="J66" s="36">
        <f t="shared" si="7"/>
        <v>7.7141642449132002</v>
      </c>
    </row>
    <row r="67" spans="1:10" s="6" customFormat="1" ht="23.25" customHeight="1" x14ac:dyDescent="0.35">
      <c r="A67" s="5">
        <v>54</v>
      </c>
      <c r="B67" s="4">
        <v>42718</v>
      </c>
      <c r="C67" s="5">
        <f t="shared" si="2"/>
        <v>30</v>
      </c>
      <c r="D67" s="5">
        <f t="shared" si="10"/>
        <v>1644</v>
      </c>
      <c r="E67" s="7">
        <f t="shared" si="4"/>
        <v>2.2831999999999963E-2</v>
      </c>
      <c r="F67" s="31">
        <f t="shared" si="5"/>
        <v>147.75338487617688</v>
      </c>
      <c r="G67" s="32">
        <f t="shared" si="8"/>
        <v>2.7725922672014591</v>
      </c>
      <c r="H67" s="36">
        <f t="shared" si="9"/>
        <v>423.23723784766986</v>
      </c>
      <c r="I67" s="36">
        <f t="shared" si="6"/>
        <v>2747.5048090337941</v>
      </c>
      <c r="J67" s="36">
        <f t="shared" si="7"/>
        <v>7.942046768211525</v>
      </c>
    </row>
    <row r="68" spans="1:10" s="6" customFormat="1" ht="23.25" customHeight="1" x14ac:dyDescent="0.35">
      <c r="A68" s="5">
        <v>55</v>
      </c>
      <c r="B68" s="4">
        <v>42749</v>
      </c>
      <c r="C68" s="5">
        <f t="shared" si="2"/>
        <v>31</v>
      </c>
      <c r="D68" s="5">
        <f t="shared" si="10"/>
        <v>1675</v>
      </c>
      <c r="E68" s="7">
        <f t="shared" si="4"/>
        <v>2.3601979295973408E-2</v>
      </c>
      <c r="F68" s="31">
        <f t="shared" si="5"/>
        <v>144.45518411251987</v>
      </c>
      <c r="G68" s="32">
        <f t="shared" si="8"/>
        <v>2.7107015298714354</v>
      </c>
      <c r="H68" s="36">
        <f t="shared" si="9"/>
        <v>430.78506864366432</v>
      </c>
      <c r="I68" s="36">
        <f t="shared" si="6"/>
        <v>2316.71974039013</v>
      </c>
      <c r="J68" s="36">
        <f t="shared" si="7"/>
        <v>8.0836818130983605</v>
      </c>
    </row>
    <row r="69" spans="1:10" s="6" customFormat="1" ht="23.25" customHeight="1" x14ac:dyDescent="0.35">
      <c r="A69" s="5">
        <v>56</v>
      </c>
      <c r="B69" s="4">
        <v>42780</v>
      </c>
      <c r="C69" s="5">
        <f t="shared" si="2"/>
        <v>31</v>
      </c>
      <c r="D69" s="5">
        <f t="shared" si="10"/>
        <v>1706</v>
      </c>
      <c r="E69" s="7">
        <f t="shared" si="4"/>
        <v>2.3601979295973408E-2</v>
      </c>
      <c r="F69" s="31">
        <f t="shared" si="5"/>
        <v>141.23060689587325</v>
      </c>
      <c r="G69" s="32">
        <f t="shared" si="8"/>
        <v>2.6501923384010615</v>
      </c>
      <c r="H69" s="36">
        <f t="shared" si="9"/>
        <v>440.95244891480661</v>
      </c>
      <c r="I69" s="36">
        <f t="shared" si="6"/>
        <v>1875.7672914753234</v>
      </c>
      <c r="J69" s="36">
        <f t="shared" si="7"/>
        <v>8.2744727038863459</v>
      </c>
    </row>
    <row r="70" spans="1:10" s="6" customFormat="1" ht="23.25" customHeight="1" x14ac:dyDescent="0.35">
      <c r="A70" s="5">
        <v>57</v>
      </c>
      <c r="B70" s="4">
        <v>42808</v>
      </c>
      <c r="C70" s="5">
        <f t="shared" si="2"/>
        <v>28</v>
      </c>
      <c r="D70" s="5">
        <f t="shared" si="10"/>
        <v>1734</v>
      </c>
      <c r="E70" s="7">
        <f t="shared" si="4"/>
        <v>2.129377856606407E-2</v>
      </c>
      <c r="F70" s="31">
        <f t="shared" si="5"/>
        <v>138.07800977665272</v>
      </c>
      <c r="G70" s="32">
        <f t="shared" si="8"/>
        <v>2.5910338534588884</v>
      </c>
      <c r="H70" s="36">
        <f t="shared" si="9"/>
        <v>455.689446915926</v>
      </c>
      <c r="I70" s="36">
        <f t="shared" si="6"/>
        <v>1420.0778445593974</v>
      </c>
      <c r="J70" s="36">
        <f t="shared" si="7"/>
        <v>8.5510124713773514</v>
      </c>
    </row>
    <row r="71" spans="1:10" s="6" customFormat="1" ht="23.25" customHeight="1" x14ac:dyDescent="0.35">
      <c r="A71" s="5">
        <v>58</v>
      </c>
      <c r="B71" s="4">
        <v>42839</v>
      </c>
      <c r="C71" s="5">
        <f t="shared" si="2"/>
        <v>31</v>
      </c>
      <c r="D71" s="5">
        <f t="shared" si="10"/>
        <v>1765</v>
      </c>
      <c r="E71" s="7">
        <f t="shared" si="4"/>
        <v>2.3601979295973408E-2</v>
      </c>
      <c r="F71" s="31">
        <f t="shared" si="5"/>
        <v>134.99578599090827</v>
      </c>
      <c r="G71" s="32">
        <f t="shared" si="8"/>
        <v>2.533195924119394</v>
      </c>
      <c r="H71" s="36">
        <f t="shared" si="9"/>
        <v>462.11497237610587</v>
      </c>
      <c r="I71" s="36">
        <f t="shared" si="6"/>
        <v>957.96287218329144</v>
      </c>
      <c r="J71" s="36">
        <f t="shared" si="7"/>
        <v>8.6715874566376261</v>
      </c>
    </row>
    <row r="72" spans="1:10" ht="21" x14ac:dyDescent="0.35">
      <c r="A72" s="5">
        <v>59</v>
      </c>
      <c r="B72" s="4">
        <v>42869</v>
      </c>
      <c r="C72" s="5">
        <f t="shared" si="2"/>
        <v>30</v>
      </c>
      <c r="D72" s="5">
        <f t="shared" si="10"/>
        <v>1795</v>
      </c>
      <c r="E72" s="7">
        <f t="shared" si="4"/>
        <v>2.2831999999999963E-2</v>
      </c>
      <c r="F72" s="31">
        <f t="shared" si="5"/>
        <v>131.98236464141547</v>
      </c>
      <c r="G72" s="32">
        <f t="shared" si="8"/>
        <v>2.4766490724961612</v>
      </c>
      <c r="H72" s="36">
        <f t="shared" si="9"/>
        <v>473.75941196437844</v>
      </c>
      <c r="I72" s="36">
        <f t="shared" si="6"/>
        <v>484.20346021891299</v>
      </c>
      <c r="J72" s="36">
        <f t="shared" si="7"/>
        <v>8.8900953655115611</v>
      </c>
    </row>
    <row r="73" spans="1:10" ht="21" x14ac:dyDescent="0.35">
      <c r="A73" s="5">
        <v>60</v>
      </c>
      <c r="B73" s="4">
        <v>42900</v>
      </c>
      <c r="C73" s="5">
        <f t="shared" si="2"/>
        <v>31</v>
      </c>
      <c r="D73" s="5">
        <f t="shared" si="10"/>
        <v>1826</v>
      </c>
      <c r="E73" s="7">
        <f t="shared" si="4"/>
        <v>2.3601979295973408E-2</v>
      </c>
      <c r="F73" s="31">
        <f t="shared" si="5"/>
        <v>129.03620989704615</v>
      </c>
      <c r="G73" s="32">
        <f t="shared" si="8"/>
        <v>2.421364478718071</v>
      </c>
      <c r="H73" s="36">
        <f t="shared" si="9"/>
        <v>484.20346021894187</v>
      </c>
      <c r="I73" s="36">
        <f t="shared" si="6"/>
        <v>-2.8876456781290472E-11</v>
      </c>
      <c r="J73" s="36">
        <f t="shared" si="7"/>
        <v>9.086077931008445</v>
      </c>
    </row>
  </sheetData>
  <mergeCells count="4">
    <mergeCell ref="E2:F2"/>
    <mergeCell ref="B2:C2"/>
    <mergeCell ref="F11:G11"/>
    <mergeCell ref="H11:J1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F32" sqref="F32"/>
    </sheetView>
  </sheetViews>
  <sheetFormatPr defaultRowHeight="15" x14ac:dyDescent="0.25"/>
  <cols>
    <col min="1" max="1" width="9.140625" style="1"/>
    <col min="2" max="2" width="21.7109375" style="1" customWidth="1"/>
    <col min="3" max="3" width="13.42578125" style="1" customWidth="1"/>
    <col min="4" max="4" width="19" style="1" bestFit="1" customWidth="1"/>
    <col min="5" max="5" width="19.28515625" style="1" bestFit="1" customWidth="1"/>
    <col min="6" max="7" width="16.85546875" style="1" customWidth="1"/>
    <col min="8" max="8" width="13.85546875" style="1" bestFit="1" customWidth="1"/>
    <col min="9" max="9" width="17.85546875" style="1" bestFit="1" customWidth="1"/>
    <col min="10" max="10" width="15.140625" style="1" customWidth="1"/>
    <col min="11" max="11" width="17.42578125" style="1" customWidth="1"/>
    <col min="12" max="16384" width="9.140625" style="1"/>
  </cols>
  <sheetData>
    <row r="1" spans="1:12" ht="15.75" thickBot="1" x14ac:dyDescent="0.3">
      <c r="C1" s="9"/>
    </row>
    <row r="2" spans="1:12" ht="19.5" thickBot="1" x14ac:dyDescent="0.35">
      <c r="B2" s="45" t="s">
        <v>14</v>
      </c>
      <c r="C2" s="46"/>
      <c r="E2" s="43" t="s">
        <v>15</v>
      </c>
      <c r="F2" s="44"/>
      <c r="G2" s="23"/>
    </row>
    <row r="3" spans="1:12" ht="18.75" x14ac:dyDescent="0.3">
      <c r="B3" s="20" t="s">
        <v>7</v>
      </c>
      <c r="C3" s="21">
        <v>15000</v>
      </c>
      <c r="D3" s="10"/>
      <c r="E3" s="16" t="s">
        <v>16</v>
      </c>
      <c r="F3" s="17">
        <v>421.91403076742972</v>
      </c>
      <c r="G3" s="24"/>
    </row>
    <row r="4" spans="1:12" ht="18.75" x14ac:dyDescent="0.3">
      <c r="B4" s="13" t="s">
        <v>18</v>
      </c>
      <c r="C4" s="14">
        <v>0</v>
      </c>
      <c r="D4" s="10"/>
      <c r="E4" s="16" t="s">
        <v>17</v>
      </c>
      <c r="F4" s="18">
        <f>(SUM(J14:J73)*C3)/(C3-SUM(J14:J73))</f>
        <v>274.54318984330558</v>
      </c>
      <c r="G4" s="25"/>
    </row>
    <row r="5" spans="1:12" ht="18.75" x14ac:dyDescent="0.3">
      <c r="B5" s="13" t="s">
        <v>8</v>
      </c>
      <c r="C5" s="14">
        <v>60</v>
      </c>
      <c r="D5" s="10"/>
      <c r="E5" s="19" t="s">
        <v>13</v>
      </c>
      <c r="F5" s="18">
        <f>SUM(G14:G73)</f>
        <v>255.9670449509056</v>
      </c>
      <c r="G5" s="25"/>
    </row>
    <row r="6" spans="1:12" x14ac:dyDescent="0.25">
      <c r="B6" s="13" t="s">
        <v>0</v>
      </c>
      <c r="C6" s="15">
        <v>1.8800000000000001E-2</v>
      </c>
      <c r="D6" s="10"/>
      <c r="E6" s="3"/>
    </row>
    <row r="7" spans="1:12" x14ac:dyDescent="0.25">
      <c r="B7" s="13" t="s">
        <v>16</v>
      </c>
      <c r="C7" s="22">
        <v>429.64</v>
      </c>
      <c r="E7" s="3"/>
    </row>
    <row r="8" spans="1:12" x14ac:dyDescent="0.25">
      <c r="B8" s="13" t="s">
        <v>9</v>
      </c>
      <c r="C8" s="22">
        <v>275.54000000000002</v>
      </c>
      <c r="D8" s="12"/>
      <c r="E8" s="3"/>
    </row>
    <row r="9" spans="1:12" x14ac:dyDescent="0.25">
      <c r="B9" s="13" t="s">
        <v>10</v>
      </c>
      <c r="C9" s="15">
        <v>1.95E-2</v>
      </c>
      <c r="D9" s="10"/>
    </row>
    <row r="10" spans="1:12" ht="15.75" thickBot="1" x14ac:dyDescent="0.3">
      <c r="B10" s="3"/>
    </row>
    <row r="11" spans="1:12" ht="21.75" thickBot="1" x14ac:dyDescent="0.4">
      <c r="F11" s="52" t="s">
        <v>21</v>
      </c>
      <c r="G11" s="53"/>
      <c r="H11" s="54" t="s">
        <v>22</v>
      </c>
      <c r="I11" s="55"/>
      <c r="J11" s="56"/>
    </row>
    <row r="12" spans="1:12" ht="26.25" x14ac:dyDescent="0.4">
      <c r="A12" s="11" t="s">
        <v>11</v>
      </c>
      <c r="B12" s="2" t="s">
        <v>1</v>
      </c>
      <c r="C12" s="2" t="s">
        <v>2</v>
      </c>
      <c r="D12" s="2" t="s">
        <v>3</v>
      </c>
      <c r="E12" s="2" t="s">
        <v>4</v>
      </c>
      <c r="F12" s="26" t="s">
        <v>12</v>
      </c>
      <c r="G12" s="26" t="s">
        <v>13</v>
      </c>
      <c r="H12" s="42" t="s">
        <v>5</v>
      </c>
      <c r="I12" s="42" t="s">
        <v>6</v>
      </c>
      <c r="J12" s="42" t="s">
        <v>17</v>
      </c>
    </row>
    <row r="13" spans="1:12" s="6" customFormat="1" ht="21" x14ac:dyDescent="0.35">
      <c r="A13" s="5">
        <v>0</v>
      </c>
      <c r="B13" s="4">
        <v>41078</v>
      </c>
      <c r="C13" s="5"/>
      <c r="D13" s="5"/>
      <c r="E13" s="5"/>
      <c r="F13" s="27"/>
      <c r="G13" s="27"/>
      <c r="H13" s="34"/>
      <c r="I13" s="34">
        <f>C3+C4</f>
        <v>15000</v>
      </c>
      <c r="J13" s="34"/>
    </row>
    <row r="14" spans="1:12" s="6" customFormat="1" ht="21" x14ac:dyDescent="0.35">
      <c r="A14" s="5">
        <v>1</v>
      </c>
      <c r="B14" s="4">
        <v>41108</v>
      </c>
      <c r="C14" s="5">
        <f>B14-B13</f>
        <v>30</v>
      </c>
      <c r="D14" s="5">
        <f>C14</f>
        <v>30</v>
      </c>
      <c r="E14" s="7">
        <f>((1+$C$6)^(C14/30))-1</f>
        <v>1.8799999999999928E-2</v>
      </c>
      <c r="F14" s="28">
        <f>$C$7/((1+$C$6)^A14)</f>
        <v>421.71181782489202</v>
      </c>
      <c r="G14" s="29">
        <f t="shared" ref="G14:G45" si="0">F14*(0.0038+0.000041*(MIN(365,D14)))</f>
        <v>2.1212104436592067</v>
      </c>
      <c r="H14" s="34">
        <f t="shared" ref="H14:H45" si="1">$F$3-(I13*E14)</f>
        <v>139.9140307674308</v>
      </c>
      <c r="I14" s="34">
        <f>I13-H14</f>
        <v>14860.085969232568</v>
      </c>
      <c r="J14" s="34">
        <f>H14*(0.0038+0.000041*(MIN(365,D14)))</f>
        <v>0.70376757476017693</v>
      </c>
    </row>
    <row r="15" spans="1:12" s="6" customFormat="1" ht="21" x14ac:dyDescent="0.35">
      <c r="A15" s="5">
        <v>2</v>
      </c>
      <c r="B15" s="4">
        <v>41139</v>
      </c>
      <c r="C15" s="5">
        <f t="shared" ref="C15:C73" si="2">B15-B14</f>
        <v>31</v>
      </c>
      <c r="D15" s="5">
        <f t="shared" ref="D15:D73" si="3">D14+C15</f>
        <v>61</v>
      </c>
      <c r="E15" s="7">
        <f t="shared" ref="E15:E73" si="4">((1+$C$6)^(C15/30))-1</f>
        <v>1.9432717152142676E-2</v>
      </c>
      <c r="F15" s="28">
        <f t="shared" ref="F15:F73" si="5">$C$7/((1+$C$6)^A15)</f>
        <v>413.92993504602674</v>
      </c>
      <c r="G15" s="29">
        <f t="shared" si="0"/>
        <v>2.6081725207250144</v>
      </c>
      <c r="H15" s="34">
        <f t="shared" si="1"/>
        <v>133.14218327080926</v>
      </c>
      <c r="I15" s="34">
        <f t="shared" ref="I15:I73" si="6">I14-H15</f>
        <v>14726.943785961759</v>
      </c>
      <c r="J15" s="34">
        <f t="shared" ref="J15:J73" si="7">H15*(0.0038+0.000041*(MIN(365,D15)))</f>
        <v>0.83892889678936911</v>
      </c>
    </row>
    <row r="16" spans="1:12" s="6" customFormat="1" ht="21" x14ac:dyDescent="0.35">
      <c r="A16" s="5">
        <v>3</v>
      </c>
      <c r="B16" s="4">
        <v>41170</v>
      </c>
      <c r="C16" s="5">
        <f t="shared" si="2"/>
        <v>31</v>
      </c>
      <c r="D16" s="5">
        <f t="shared" si="3"/>
        <v>92</v>
      </c>
      <c r="E16" s="7">
        <f t="shared" si="4"/>
        <v>1.9432717152142676E-2</v>
      </c>
      <c r="F16" s="28">
        <f t="shared" si="5"/>
        <v>406.29165198864035</v>
      </c>
      <c r="G16" s="29">
        <f t="shared" si="0"/>
        <v>3.0764403888579852</v>
      </c>
      <c r="H16" s="34">
        <f t="shared" si="1"/>
        <v>135.72949765932964</v>
      </c>
      <c r="I16" s="34">
        <f t="shared" si="6"/>
        <v>14591.21428830243</v>
      </c>
      <c r="J16" s="34">
        <f t="shared" si="7"/>
        <v>1.0277437562764442</v>
      </c>
      <c r="L16" s="8"/>
    </row>
    <row r="17" spans="1:10" s="6" customFormat="1" ht="21" x14ac:dyDescent="0.35">
      <c r="A17" s="5">
        <v>4</v>
      </c>
      <c r="B17" s="4">
        <v>41200</v>
      </c>
      <c r="C17" s="5">
        <f t="shared" si="2"/>
        <v>30</v>
      </c>
      <c r="D17" s="5">
        <f t="shared" si="3"/>
        <v>122</v>
      </c>
      <c r="E17" s="7">
        <f t="shared" si="4"/>
        <v>1.8799999999999928E-2</v>
      </c>
      <c r="F17" s="28">
        <f t="shared" si="5"/>
        <v>398.79431879528892</v>
      </c>
      <c r="G17" s="29">
        <f t="shared" si="0"/>
        <v>3.5101875940361333</v>
      </c>
      <c r="H17" s="34">
        <f t="shared" si="1"/>
        <v>147.59920214734507</v>
      </c>
      <c r="I17" s="34">
        <f t="shared" si="6"/>
        <v>14443.615086155085</v>
      </c>
      <c r="J17" s="34">
        <f t="shared" si="7"/>
        <v>1.2991681773009314</v>
      </c>
    </row>
    <row r="18" spans="1:10" s="6" customFormat="1" ht="21" x14ac:dyDescent="0.35">
      <c r="A18" s="5">
        <v>5</v>
      </c>
      <c r="B18" s="4">
        <v>41231</v>
      </c>
      <c r="C18" s="5">
        <f t="shared" si="2"/>
        <v>31</v>
      </c>
      <c r="D18" s="5">
        <f t="shared" si="3"/>
        <v>153</v>
      </c>
      <c r="E18" s="7">
        <f t="shared" si="4"/>
        <v>1.9432717152142676E-2</v>
      </c>
      <c r="F18" s="28">
        <f t="shared" si="5"/>
        <v>391.43533450656554</v>
      </c>
      <c r="G18" s="29">
        <f t="shared" si="0"/>
        <v>3.9429281244846348</v>
      </c>
      <c r="H18" s="34">
        <f t="shared" si="1"/>
        <v>141.23534414375712</v>
      </c>
      <c r="I18" s="34">
        <f t="shared" si="6"/>
        <v>14302.379742011328</v>
      </c>
      <c r="J18" s="34">
        <f t="shared" si="7"/>
        <v>1.4226636215600654</v>
      </c>
    </row>
    <row r="19" spans="1:10" s="6" customFormat="1" ht="21" x14ac:dyDescent="0.35">
      <c r="A19" s="5">
        <v>6</v>
      </c>
      <c r="B19" s="4">
        <v>41261</v>
      </c>
      <c r="C19" s="5">
        <f t="shared" si="2"/>
        <v>30</v>
      </c>
      <c r="D19" s="5">
        <f t="shared" si="3"/>
        <v>183</v>
      </c>
      <c r="E19" s="7">
        <f t="shared" si="4"/>
        <v>1.8799999999999928E-2</v>
      </c>
      <c r="F19" s="28">
        <f t="shared" si="5"/>
        <v>384.21214615878046</v>
      </c>
      <c r="G19" s="29">
        <f t="shared" si="0"/>
        <v>4.3427498880326958</v>
      </c>
      <c r="H19" s="34">
        <f t="shared" si="1"/>
        <v>153.02929161761779</v>
      </c>
      <c r="I19" s="34">
        <f t="shared" si="6"/>
        <v>14149.350450393709</v>
      </c>
      <c r="J19" s="34">
        <f t="shared" si="7"/>
        <v>1.7296900831539339</v>
      </c>
    </row>
    <row r="20" spans="1:10" s="6" customFormat="1" ht="21" x14ac:dyDescent="0.35">
      <c r="A20" s="5">
        <v>7</v>
      </c>
      <c r="B20" s="4">
        <v>41292</v>
      </c>
      <c r="C20" s="5">
        <f t="shared" si="2"/>
        <v>31</v>
      </c>
      <c r="D20" s="5">
        <f t="shared" si="3"/>
        <v>214</v>
      </c>
      <c r="E20" s="7">
        <f t="shared" si="4"/>
        <v>1.9432717152142676E-2</v>
      </c>
      <c r="F20" s="28">
        <f t="shared" si="5"/>
        <v>377.12224789829258</v>
      </c>
      <c r="G20" s="29">
        <f t="shared" si="0"/>
        <v>4.7419351450731311</v>
      </c>
      <c r="H20" s="34">
        <f t="shared" si="1"/>
        <v>146.95370557838618</v>
      </c>
      <c r="I20" s="34">
        <f t="shared" si="6"/>
        <v>14002.396744815323</v>
      </c>
      <c r="J20" s="34">
        <f t="shared" si="7"/>
        <v>1.8477958939426278</v>
      </c>
    </row>
    <row r="21" spans="1:10" s="6" customFormat="1" ht="21" x14ac:dyDescent="0.35">
      <c r="A21" s="5">
        <v>8</v>
      </c>
      <c r="B21" s="4">
        <v>41323</v>
      </c>
      <c r="C21" s="5">
        <f t="shared" si="2"/>
        <v>31</v>
      </c>
      <c r="D21" s="5">
        <f t="shared" si="3"/>
        <v>245</v>
      </c>
      <c r="E21" s="7">
        <f t="shared" si="4"/>
        <v>1.9432717152142676E-2</v>
      </c>
      <c r="F21" s="28">
        <f t="shared" si="5"/>
        <v>370.16318011218357</v>
      </c>
      <c r="G21" s="29">
        <f t="shared" si="0"/>
        <v>5.1249092286531814</v>
      </c>
      <c r="H21" s="34">
        <f t="shared" si="1"/>
        <v>149.80941537335019</v>
      </c>
      <c r="I21" s="34">
        <f t="shared" si="6"/>
        <v>13852.587329441973</v>
      </c>
      <c r="J21" s="34">
        <f t="shared" si="7"/>
        <v>2.0741113558440332</v>
      </c>
    </row>
    <row r="22" spans="1:10" s="6" customFormat="1" ht="21" x14ac:dyDescent="0.35">
      <c r="A22" s="5">
        <v>9</v>
      </c>
      <c r="B22" s="4">
        <v>41351</v>
      </c>
      <c r="C22" s="5">
        <f t="shared" si="2"/>
        <v>28</v>
      </c>
      <c r="D22" s="5">
        <f t="shared" si="3"/>
        <v>273</v>
      </c>
      <c r="E22" s="7">
        <f t="shared" si="4"/>
        <v>1.7535743551296168E-2</v>
      </c>
      <c r="F22" s="28">
        <f t="shared" si="5"/>
        <v>363.33252857497411</v>
      </c>
      <c r="G22" s="29">
        <f t="shared" si="0"/>
        <v>5.4474446009245865</v>
      </c>
      <c r="H22" s="34">
        <f t="shared" si="1"/>
        <v>178.99861183640064</v>
      </c>
      <c r="I22" s="34">
        <f t="shared" si="6"/>
        <v>13673.588717605571</v>
      </c>
      <c r="J22" s="34">
        <f t="shared" si="7"/>
        <v>2.6837261872631548</v>
      </c>
    </row>
    <row r="23" spans="1:10" s="6" customFormat="1" ht="21" x14ac:dyDescent="0.35">
      <c r="A23" s="5">
        <v>10</v>
      </c>
      <c r="B23" s="4">
        <v>41382</v>
      </c>
      <c r="C23" s="5">
        <f t="shared" si="2"/>
        <v>31</v>
      </c>
      <c r="D23" s="5">
        <f t="shared" si="3"/>
        <v>304</v>
      </c>
      <c r="E23" s="7">
        <f t="shared" si="4"/>
        <v>1.9432717152142676E-2</v>
      </c>
      <c r="F23" s="28">
        <f t="shared" si="5"/>
        <v>356.62792361108563</v>
      </c>
      <c r="G23" s="29">
        <f t="shared" si="0"/>
        <v>5.8001965496106971</v>
      </c>
      <c r="H23" s="34">
        <f t="shared" si="1"/>
        <v>156.19904876347135</v>
      </c>
      <c r="I23" s="34">
        <f t="shared" si="6"/>
        <v>13517.389668842099</v>
      </c>
      <c r="J23" s="34">
        <f t="shared" si="7"/>
        <v>2.540421329089098</v>
      </c>
    </row>
    <row r="24" spans="1:10" s="6" customFormat="1" ht="21" x14ac:dyDescent="0.35">
      <c r="A24" s="5">
        <v>11</v>
      </c>
      <c r="B24" s="4">
        <v>41412</v>
      </c>
      <c r="C24" s="5">
        <f t="shared" si="2"/>
        <v>30</v>
      </c>
      <c r="D24" s="5">
        <f t="shared" si="3"/>
        <v>334</v>
      </c>
      <c r="E24" s="7">
        <f t="shared" si="4"/>
        <v>1.8799999999999928E-2</v>
      </c>
      <c r="F24" s="28">
        <f t="shared" si="5"/>
        <v>350.04703927275784</v>
      </c>
      <c r="G24" s="29">
        <f t="shared" si="0"/>
        <v>6.1237229050376252</v>
      </c>
      <c r="H24" s="34">
        <f t="shared" si="1"/>
        <v>167.78710499319922</v>
      </c>
      <c r="I24" s="34">
        <f t="shared" si="6"/>
        <v>13349.602563848899</v>
      </c>
      <c r="J24" s="34">
        <f t="shared" si="7"/>
        <v>2.935267614751027</v>
      </c>
    </row>
    <row r="25" spans="1:10" s="6" customFormat="1" ht="21" x14ac:dyDescent="0.35">
      <c r="A25" s="5">
        <v>12</v>
      </c>
      <c r="B25" s="4">
        <v>41443</v>
      </c>
      <c r="C25" s="5">
        <f t="shared" si="2"/>
        <v>31</v>
      </c>
      <c r="D25" s="5">
        <f t="shared" si="3"/>
        <v>365</v>
      </c>
      <c r="E25" s="7">
        <f t="shared" si="4"/>
        <v>1.9432717152142676E-2</v>
      </c>
      <c r="F25" s="28">
        <f t="shared" si="5"/>
        <v>343.58759253313497</v>
      </c>
      <c r="G25" s="29">
        <f t="shared" si="0"/>
        <v>6.4474211738842779</v>
      </c>
      <c r="H25" s="34">
        <f t="shared" si="1"/>
        <v>162.49498005063538</v>
      </c>
      <c r="I25" s="34">
        <f t="shared" si="6"/>
        <v>13187.107583798264</v>
      </c>
      <c r="J25" s="34">
        <f t="shared" si="7"/>
        <v>3.049218300650173</v>
      </c>
    </row>
    <row r="26" spans="1:10" s="6" customFormat="1" ht="21" x14ac:dyDescent="0.35">
      <c r="A26" s="5">
        <v>13</v>
      </c>
      <c r="B26" s="4">
        <v>41473</v>
      </c>
      <c r="C26" s="5">
        <f t="shared" si="2"/>
        <v>30</v>
      </c>
      <c r="D26" s="5">
        <f t="shared" si="3"/>
        <v>395</v>
      </c>
      <c r="E26" s="7">
        <f t="shared" si="4"/>
        <v>1.8799999999999928E-2</v>
      </c>
      <c r="F26" s="28">
        <f t="shared" si="5"/>
        <v>337.24734249424324</v>
      </c>
      <c r="G26" s="29">
        <f t="shared" si="0"/>
        <v>6.3284463819044747</v>
      </c>
      <c r="H26" s="34">
        <f t="shared" si="1"/>
        <v>173.9964081920233</v>
      </c>
      <c r="I26" s="34">
        <f t="shared" si="6"/>
        <v>13013.111175606242</v>
      </c>
      <c r="J26" s="34">
        <f t="shared" si="7"/>
        <v>3.265042599723317</v>
      </c>
    </row>
    <row r="27" spans="1:10" s="6" customFormat="1" ht="21" x14ac:dyDescent="0.35">
      <c r="A27" s="5">
        <v>14</v>
      </c>
      <c r="B27" s="4">
        <v>41504</v>
      </c>
      <c r="C27" s="5">
        <f t="shared" si="2"/>
        <v>31</v>
      </c>
      <c r="D27" s="5">
        <f t="shared" si="3"/>
        <v>426</v>
      </c>
      <c r="E27" s="7">
        <f t="shared" si="4"/>
        <v>1.9432717152142676E-2</v>
      </c>
      <c r="F27" s="28">
        <f t="shared" si="5"/>
        <v>331.02408960958303</v>
      </c>
      <c r="G27" s="29">
        <f t="shared" si="0"/>
        <v>6.2116670415238255</v>
      </c>
      <c r="H27" s="34">
        <f t="shared" si="1"/>
        <v>169.03392202248676</v>
      </c>
      <c r="I27" s="34">
        <f t="shared" si="6"/>
        <v>12844.077253583755</v>
      </c>
      <c r="J27" s="34">
        <f t="shared" si="7"/>
        <v>3.1719215467519644</v>
      </c>
    </row>
    <row r="28" spans="1:10" s="6" customFormat="1" ht="21" x14ac:dyDescent="0.35">
      <c r="A28" s="5">
        <v>15</v>
      </c>
      <c r="B28" s="4">
        <v>41535</v>
      </c>
      <c r="C28" s="5">
        <f t="shared" si="2"/>
        <v>31</v>
      </c>
      <c r="D28" s="5">
        <f t="shared" si="3"/>
        <v>457</v>
      </c>
      <c r="E28" s="7">
        <f t="shared" si="4"/>
        <v>1.9432717152142676E-2</v>
      </c>
      <c r="F28" s="28">
        <f t="shared" si="5"/>
        <v>324.91567492106697</v>
      </c>
      <c r="G28" s="29">
        <f t="shared" si="0"/>
        <v>6.0970426398938216</v>
      </c>
      <c r="H28" s="34">
        <f t="shared" si="1"/>
        <v>172.3187104182671</v>
      </c>
      <c r="I28" s="34">
        <f t="shared" si="6"/>
        <v>12671.758543165488</v>
      </c>
      <c r="J28" s="34">
        <f t="shared" si="7"/>
        <v>3.2335606009987821</v>
      </c>
    </row>
    <row r="29" spans="1:10" s="6" customFormat="1" ht="21" x14ac:dyDescent="0.35">
      <c r="A29" s="5">
        <v>16</v>
      </c>
      <c r="B29" s="4">
        <v>41565</v>
      </c>
      <c r="C29" s="5">
        <f t="shared" si="2"/>
        <v>30</v>
      </c>
      <c r="D29" s="5">
        <f t="shared" si="3"/>
        <v>487</v>
      </c>
      <c r="E29" s="7">
        <f t="shared" si="4"/>
        <v>1.8799999999999928E-2</v>
      </c>
      <c r="F29" s="28">
        <f t="shared" si="5"/>
        <v>318.91997931003834</v>
      </c>
      <c r="G29" s="29">
        <f t="shared" si="0"/>
        <v>5.9845334117528699</v>
      </c>
      <c r="H29" s="34">
        <f t="shared" si="1"/>
        <v>183.68497015591947</v>
      </c>
      <c r="I29" s="34">
        <f t="shared" si="6"/>
        <v>12488.073573009569</v>
      </c>
      <c r="J29" s="34">
        <f t="shared" si="7"/>
        <v>3.4468484649758291</v>
      </c>
    </row>
    <row r="30" spans="1:10" s="6" customFormat="1" ht="21" x14ac:dyDescent="0.35">
      <c r="A30" s="5">
        <v>17</v>
      </c>
      <c r="B30" s="4">
        <v>41596</v>
      </c>
      <c r="C30" s="5">
        <f t="shared" si="2"/>
        <v>31</v>
      </c>
      <c r="D30" s="5">
        <f t="shared" si="3"/>
        <v>518</v>
      </c>
      <c r="E30" s="7">
        <f t="shared" si="4"/>
        <v>1.9432717152142676E-2</v>
      </c>
      <c r="F30" s="28">
        <f t="shared" si="5"/>
        <v>313.03492276211068</v>
      </c>
      <c r="G30" s="29">
        <f t="shared" si="0"/>
        <v>5.8741003256310069</v>
      </c>
      <c r="H30" s="34">
        <f t="shared" si="1"/>
        <v>179.236829247987</v>
      </c>
      <c r="I30" s="34">
        <f t="shared" si="6"/>
        <v>12308.836743761582</v>
      </c>
      <c r="J30" s="34">
        <f t="shared" si="7"/>
        <v>3.3633791008384764</v>
      </c>
    </row>
    <row r="31" spans="1:10" s="6" customFormat="1" ht="21" x14ac:dyDescent="0.35">
      <c r="A31" s="5">
        <v>18</v>
      </c>
      <c r="B31" s="4">
        <v>41626</v>
      </c>
      <c r="C31" s="5">
        <f t="shared" si="2"/>
        <v>30</v>
      </c>
      <c r="D31" s="5">
        <f t="shared" si="3"/>
        <v>548</v>
      </c>
      <c r="E31" s="7">
        <f t="shared" si="4"/>
        <v>1.8799999999999928E-2</v>
      </c>
      <c r="F31" s="28">
        <f t="shared" si="5"/>
        <v>307.2584636455739</v>
      </c>
      <c r="G31" s="29">
        <f t="shared" si="0"/>
        <v>5.7657050703091945</v>
      </c>
      <c r="H31" s="34">
        <f t="shared" si="1"/>
        <v>190.50789998471288</v>
      </c>
      <c r="I31" s="34">
        <f t="shared" si="6"/>
        <v>12118.328843776868</v>
      </c>
      <c r="J31" s="34">
        <f t="shared" si="7"/>
        <v>3.5748807432131371</v>
      </c>
    </row>
    <row r="32" spans="1:10" s="6" customFormat="1" ht="21" x14ac:dyDescent="0.35">
      <c r="A32" s="5">
        <v>19</v>
      </c>
      <c r="B32" s="4">
        <v>41657</v>
      </c>
      <c r="C32" s="5">
        <f t="shared" si="2"/>
        <v>31</v>
      </c>
      <c r="D32" s="5">
        <f t="shared" si="3"/>
        <v>579</v>
      </c>
      <c r="E32" s="7">
        <f t="shared" si="4"/>
        <v>1.9432717152142676E-2</v>
      </c>
      <c r="F32" s="28">
        <f t="shared" si="5"/>
        <v>301.58859800311535</v>
      </c>
      <c r="G32" s="29">
        <f t="shared" si="0"/>
        <v>5.6593100415284594</v>
      </c>
      <c r="H32" s="34">
        <f t="shared" si="1"/>
        <v>186.42197398966167</v>
      </c>
      <c r="I32" s="34">
        <f t="shared" si="6"/>
        <v>11931.906869787206</v>
      </c>
      <c r="J32" s="34">
        <f t="shared" si="7"/>
        <v>3.4982083419160013</v>
      </c>
    </row>
    <row r="33" spans="1:10" s="6" customFormat="1" ht="21" x14ac:dyDescent="0.35">
      <c r="A33" s="5">
        <v>20</v>
      </c>
      <c r="B33" s="4">
        <v>41688</v>
      </c>
      <c r="C33" s="5">
        <f t="shared" si="2"/>
        <v>31</v>
      </c>
      <c r="D33" s="5">
        <f t="shared" si="3"/>
        <v>610</v>
      </c>
      <c r="E33" s="7">
        <f t="shared" si="4"/>
        <v>1.9432717152142676E-2</v>
      </c>
      <c r="F33" s="28">
        <f t="shared" si="5"/>
        <v>296.02335885661108</v>
      </c>
      <c r="G33" s="29">
        <f t="shared" si="0"/>
        <v>5.5548783289443069</v>
      </c>
      <c r="H33" s="34">
        <f t="shared" si="1"/>
        <v>190.04465948114685</v>
      </c>
      <c r="I33" s="34">
        <f t="shared" si="6"/>
        <v>11741.862210306059</v>
      </c>
      <c r="J33" s="34">
        <f t="shared" si="7"/>
        <v>3.5661880351637207</v>
      </c>
    </row>
    <row r="34" spans="1:10" s="6" customFormat="1" ht="21" x14ac:dyDescent="0.35">
      <c r="A34" s="5">
        <v>21</v>
      </c>
      <c r="B34" s="4">
        <v>41716</v>
      </c>
      <c r="C34" s="5">
        <f t="shared" si="2"/>
        <v>28</v>
      </c>
      <c r="D34" s="5">
        <f t="shared" si="3"/>
        <v>638</v>
      </c>
      <c r="E34" s="7">
        <f t="shared" si="4"/>
        <v>1.7535743551296168E-2</v>
      </c>
      <c r="F34" s="28">
        <f t="shared" si="5"/>
        <v>290.56081552474586</v>
      </c>
      <c r="G34" s="29">
        <f t="shared" si="0"/>
        <v>5.4523737033218564</v>
      </c>
      <c r="H34" s="34">
        <f t="shared" si="1"/>
        <v>216.01174623284709</v>
      </c>
      <c r="I34" s="34">
        <f t="shared" si="6"/>
        <v>11525.850464073212</v>
      </c>
      <c r="J34" s="34">
        <f t="shared" si="7"/>
        <v>4.0534604180593758</v>
      </c>
    </row>
    <row r="35" spans="1:10" s="6" customFormat="1" ht="21" x14ac:dyDescent="0.35">
      <c r="A35" s="5">
        <v>22</v>
      </c>
      <c r="B35" s="4">
        <v>41747</v>
      </c>
      <c r="C35" s="5">
        <f t="shared" si="2"/>
        <v>31</v>
      </c>
      <c r="D35" s="5">
        <f t="shared" si="3"/>
        <v>669</v>
      </c>
      <c r="E35" s="7">
        <f t="shared" si="4"/>
        <v>1.9432717152142676E-2</v>
      </c>
      <c r="F35" s="28">
        <f t="shared" si="5"/>
        <v>285.1990729532252</v>
      </c>
      <c r="G35" s="29">
        <f t="shared" si="0"/>
        <v>5.3517606039672714</v>
      </c>
      <c r="H35" s="34">
        <f t="shared" si="1"/>
        <v>197.93543876120259</v>
      </c>
      <c r="I35" s="34">
        <f t="shared" si="6"/>
        <v>11327.91502531201</v>
      </c>
      <c r="J35" s="34">
        <f t="shared" si="7"/>
        <v>3.7142585083539665</v>
      </c>
    </row>
    <row r="36" spans="1:10" s="6" customFormat="1" ht="21" x14ac:dyDescent="0.35">
      <c r="A36" s="5">
        <v>23</v>
      </c>
      <c r="B36" s="4">
        <v>41777</v>
      </c>
      <c r="C36" s="5">
        <f t="shared" si="2"/>
        <v>30</v>
      </c>
      <c r="D36" s="5">
        <f t="shared" si="3"/>
        <v>699</v>
      </c>
      <c r="E36" s="7">
        <f t="shared" si="4"/>
        <v>1.8799999999999928E-2</v>
      </c>
      <c r="F36" s="28">
        <f t="shared" si="5"/>
        <v>279.93627105734708</v>
      </c>
      <c r="G36" s="29">
        <f t="shared" si="0"/>
        <v>5.2530041263911178</v>
      </c>
      <c r="H36" s="34">
        <f t="shared" si="1"/>
        <v>208.94922829156476</v>
      </c>
      <c r="I36" s="34">
        <f t="shared" si="6"/>
        <v>11118.965797020444</v>
      </c>
      <c r="J36" s="34">
        <f t="shared" si="7"/>
        <v>3.9209322688912129</v>
      </c>
    </row>
    <row r="37" spans="1:10" s="6" customFormat="1" ht="21" x14ac:dyDescent="0.35">
      <c r="A37" s="5">
        <v>24</v>
      </c>
      <c r="B37" s="4">
        <v>41808</v>
      </c>
      <c r="C37" s="5">
        <f t="shared" si="2"/>
        <v>31</v>
      </c>
      <c r="D37" s="5">
        <f t="shared" si="3"/>
        <v>730</v>
      </c>
      <c r="E37" s="7">
        <f t="shared" si="4"/>
        <v>1.9432717152142676E-2</v>
      </c>
      <c r="F37" s="28">
        <f t="shared" si="5"/>
        <v>274.77058407670512</v>
      </c>
      <c r="G37" s="29">
        <f t="shared" si="0"/>
        <v>5.1560700101993717</v>
      </c>
      <c r="H37" s="34">
        <f t="shared" si="1"/>
        <v>205.84231340958277</v>
      </c>
      <c r="I37" s="34">
        <f t="shared" si="6"/>
        <v>10913.123483610862</v>
      </c>
      <c r="J37" s="34">
        <f t="shared" si="7"/>
        <v>3.8626310111308206</v>
      </c>
    </row>
    <row r="38" spans="1:10" s="6" customFormat="1" ht="21" x14ac:dyDescent="0.35">
      <c r="A38" s="5">
        <v>25</v>
      </c>
      <c r="B38" s="4">
        <v>41838</v>
      </c>
      <c r="C38" s="5">
        <f t="shared" si="2"/>
        <v>30</v>
      </c>
      <c r="D38" s="5">
        <f t="shared" si="3"/>
        <v>760</v>
      </c>
      <c r="E38" s="7">
        <f t="shared" si="4"/>
        <v>1.8799999999999928E-2</v>
      </c>
      <c r="F38" s="28">
        <f t="shared" si="5"/>
        <v>269.70021994179928</v>
      </c>
      <c r="G38" s="29">
        <f t="shared" si="0"/>
        <v>5.0609246272078634</v>
      </c>
      <c r="H38" s="34">
        <f t="shared" si="1"/>
        <v>216.74730927554631</v>
      </c>
      <c r="I38" s="34">
        <f t="shared" si="6"/>
        <v>10696.376174335315</v>
      </c>
      <c r="J38" s="34">
        <f t="shared" si="7"/>
        <v>4.0672632585556263</v>
      </c>
    </row>
    <row r="39" spans="1:10" s="6" customFormat="1" ht="21" x14ac:dyDescent="0.35">
      <c r="A39" s="5">
        <v>26</v>
      </c>
      <c r="B39" s="4">
        <v>41869</v>
      </c>
      <c r="C39" s="5">
        <f t="shared" si="2"/>
        <v>31</v>
      </c>
      <c r="D39" s="5">
        <f t="shared" si="3"/>
        <v>791</v>
      </c>
      <c r="E39" s="7">
        <f t="shared" si="4"/>
        <v>1.9432717152142676E-2</v>
      </c>
      <c r="F39" s="28">
        <f t="shared" si="5"/>
        <v>264.72341965233539</v>
      </c>
      <c r="G39" s="29">
        <f t="shared" si="0"/>
        <v>4.9675349697760742</v>
      </c>
      <c r="H39" s="34">
        <f t="shared" si="1"/>
        <v>214.05437801865358</v>
      </c>
      <c r="I39" s="34">
        <f t="shared" si="6"/>
        <v>10482.321796316661</v>
      </c>
      <c r="J39" s="34">
        <f t="shared" si="7"/>
        <v>4.0167304035200342</v>
      </c>
    </row>
    <row r="40" spans="1:10" s="6" customFormat="1" ht="21" x14ac:dyDescent="0.35">
      <c r="A40" s="5">
        <v>27</v>
      </c>
      <c r="B40" s="4">
        <v>41900</v>
      </c>
      <c r="C40" s="5">
        <f t="shared" si="2"/>
        <v>31</v>
      </c>
      <c r="D40" s="5">
        <f t="shared" si="3"/>
        <v>822</v>
      </c>
      <c r="E40" s="7">
        <f t="shared" si="4"/>
        <v>1.9432717152142676E-2</v>
      </c>
      <c r="F40" s="28">
        <f t="shared" si="5"/>
        <v>259.83845666699591</v>
      </c>
      <c r="G40" s="29">
        <f t="shared" si="0"/>
        <v>4.8758686393561783</v>
      </c>
      <c r="H40" s="34">
        <f t="shared" si="1"/>
        <v>218.21403620186791</v>
      </c>
      <c r="I40" s="34">
        <f t="shared" si="6"/>
        <v>10264.107760114794</v>
      </c>
      <c r="J40" s="34">
        <f t="shared" si="7"/>
        <v>4.0947863893280516</v>
      </c>
    </row>
    <row r="41" spans="1:10" s="6" customFormat="1" ht="21" x14ac:dyDescent="0.35">
      <c r="A41" s="5">
        <v>28</v>
      </c>
      <c r="B41" s="4">
        <v>41930</v>
      </c>
      <c r="C41" s="5">
        <f t="shared" si="2"/>
        <v>30</v>
      </c>
      <c r="D41" s="5">
        <f t="shared" si="3"/>
        <v>852</v>
      </c>
      <c r="E41" s="7">
        <f t="shared" si="4"/>
        <v>1.8799999999999928E-2</v>
      </c>
      <c r="F41" s="28">
        <f t="shared" si="5"/>
        <v>255.04363630447187</v>
      </c>
      <c r="G41" s="29">
        <f t="shared" si="0"/>
        <v>4.7858938352534146</v>
      </c>
      <c r="H41" s="34">
        <f t="shared" si="1"/>
        <v>228.94880487727235</v>
      </c>
      <c r="I41" s="34">
        <f t="shared" si="6"/>
        <v>10035.158955237521</v>
      </c>
      <c r="J41" s="34">
        <f t="shared" si="7"/>
        <v>4.2962243235220159</v>
      </c>
    </row>
    <row r="42" spans="1:10" s="6" customFormat="1" ht="21" x14ac:dyDescent="0.35">
      <c r="A42" s="5">
        <v>29</v>
      </c>
      <c r="B42" s="4">
        <v>41961</v>
      </c>
      <c r="C42" s="5">
        <f t="shared" si="2"/>
        <v>31</v>
      </c>
      <c r="D42" s="5">
        <f t="shared" si="3"/>
        <v>883</v>
      </c>
      <c r="E42" s="7">
        <f t="shared" si="4"/>
        <v>1.9432717152142676E-2</v>
      </c>
      <c r="F42" s="28">
        <f t="shared" si="5"/>
        <v>250.33729515554757</v>
      </c>
      <c r="G42" s="29">
        <f t="shared" si="0"/>
        <v>4.6975793435938504</v>
      </c>
      <c r="H42" s="34">
        <f t="shared" si="1"/>
        <v>226.90362521350738</v>
      </c>
      <c r="I42" s="34">
        <f t="shared" si="6"/>
        <v>9808.2553300240143</v>
      </c>
      <c r="J42" s="34">
        <f t="shared" si="7"/>
        <v>4.2578465271314663</v>
      </c>
    </row>
    <row r="43" spans="1:10" s="6" customFormat="1" ht="21" x14ac:dyDescent="0.35">
      <c r="A43" s="5">
        <v>30</v>
      </c>
      <c r="B43" s="4">
        <v>41991</v>
      </c>
      <c r="C43" s="5">
        <f t="shared" si="2"/>
        <v>30</v>
      </c>
      <c r="D43" s="5">
        <f t="shared" si="3"/>
        <v>913</v>
      </c>
      <c r="E43" s="7">
        <f t="shared" si="4"/>
        <v>1.8799999999999928E-2</v>
      </c>
      <c r="F43" s="28">
        <f t="shared" si="5"/>
        <v>245.71780050603411</v>
      </c>
      <c r="G43" s="29">
        <f t="shared" si="0"/>
        <v>4.6108945264957297</v>
      </c>
      <c r="H43" s="34">
        <f t="shared" si="1"/>
        <v>237.51883056297896</v>
      </c>
      <c r="I43" s="34">
        <f t="shared" si="6"/>
        <v>9570.7364994610361</v>
      </c>
      <c r="J43" s="34">
        <f t="shared" si="7"/>
        <v>4.4570408555143004</v>
      </c>
    </row>
    <row r="44" spans="1:10" s="6" customFormat="1" ht="21" x14ac:dyDescent="0.35">
      <c r="A44" s="5">
        <v>31</v>
      </c>
      <c r="B44" s="4">
        <v>42022</v>
      </c>
      <c r="C44" s="5">
        <f t="shared" si="2"/>
        <v>31</v>
      </c>
      <c r="D44" s="5">
        <f t="shared" si="3"/>
        <v>944</v>
      </c>
      <c r="E44" s="7">
        <f t="shared" si="4"/>
        <v>1.9432717152142676E-2</v>
      </c>
      <c r="F44" s="28">
        <f t="shared" si="5"/>
        <v>241.18354977035153</v>
      </c>
      <c r="G44" s="29">
        <f t="shared" si="0"/>
        <v>4.5258093114406464</v>
      </c>
      <c r="H44" s="34">
        <f t="shared" si="1"/>
        <v>235.9286154357153</v>
      </c>
      <c r="I44" s="34">
        <f t="shared" si="6"/>
        <v>9334.8078840253202</v>
      </c>
      <c r="J44" s="34">
        <f t="shared" si="7"/>
        <v>4.4272004686511979</v>
      </c>
    </row>
    <row r="45" spans="1:10" s="6" customFormat="1" ht="21" x14ac:dyDescent="0.35">
      <c r="A45" s="5">
        <v>32</v>
      </c>
      <c r="B45" s="4">
        <v>42053</v>
      </c>
      <c r="C45" s="5">
        <f t="shared" si="2"/>
        <v>31</v>
      </c>
      <c r="D45" s="5">
        <f t="shared" si="3"/>
        <v>975</v>
      </c>
      <c r="E45" s="7">
        <f t="shared" si="4"/>
        <v>1.9432717152142676E-2</v>
      </c>
      <c r="F45" s="28">
        <f t="shared" si="5"/>
        <v>236.73296993556298</v>
      </c>
      <c r="G45" s="29">
        <f t="shared" si="0"/>
        <v>4.4422941808408396</v>
      </c>
      <c r="H45" s="34">
        <f t="shared" si="1"/>
        <v>240.5133494875742</v>
      </c>
      <c r="I45" s="34">
        <f t="shared" si="6"/>
        <v>9094.2945345377466</v>
      </c>
      <c r="J45" s="34">
        <f t="shared" si="7"/>
        <v>4.5132330031343297</v>
      </c>
    </row>
    <row r="46" spans="1:10" s="6" customFormat="1" ht="21" x14ac:dyDescent="0.35">
      <c r="A46" s="5">
        <v>33</v>
      </c>
      <c r="B46" s="4">
        <v>42081</v>
      </c>
      <c r="C46" s="5">
        <f t="shared" si="2"/>
        <v>28</v>
      </c>
      <c r="D46" s="5">
        <f t="shared" si="3"/>
        <v>1003</v>
      </c>
      <c r="E46" s="7">
        <f t="shared" si="4"/>
        <v>1.7535743551296168E-2</v>
      </c>
      <c r="F46" s="28">
        <f t="shared" si="5"/>
        <v>232.36451701566841</v>
      </c>
      <c r="G46" s="29">
        <f t="shared" ref="G46:G77" si="8">F46*(0.0038+0.000041*(MIN(365,D46)))</f>
        <v>4.3603201617990175</v>
      </c>
      <c r="H46" s="34">
        <f t="shared" ref="H46:H73" si="9">$F$3-(I45*E46)</f>
        <v>262.43881402982146</v>
      </c>
      <c r="I46" s="34">
        <f t="shared" si="6"/>
        <v>8831.8557205079251</v>
      </c>
      <c r="J46" s="34">
        <f t="shared" si="7"/>
        <v>4.9246643452695995</v>
      </c>
    </row>
    <row r="47" spans="1:10" s="6" customFormat="1" ht="21" x14ac:dyDescent="0.35">
      <c r="A47" s="5">
        <v>34</v>
      </c>
      <c r="B47" s="4">
        <v>42112</v>
      </c>
      <c r="C47" s="5">
        <f t="shared" si="2"/>
        <v>31</v>
      </c>
      <c r="D47" s="5">
        <f t="shared" si="3"/>
        <v>1034</v>
      </c>
      <c r="E47" s="7">
        <f t="shared" si="4"/>
        <v>1.9432717152142676E-2</v>
      </c>
      <c r="F47" s="28">
        <f t="shared" si="5"/>
        <v>228.07667551596825</v>
      </c>
      <c r="G47" s="29">
        <f t="shared" si="8"/>
        <v>4.2798588160571445</v>
      </c>
      <c r="H47" s="34">
        <f t="shared" si="9"/>
        <v>250.28707662226597</v>
      </c>
      <c r="I47" s="34">
        <f t="shared" si="6"/>
        <v>8581.5686438856592</v>
      </c>
      <c r="J47" s="34">
        <f t="shared" si="7"/>
        <v>4.6966369928168215</v>
      </c>
    </row>
    <row r="48" spans="1:10" s="6" customFormat="1" ht="21" x14ac:dyDescent="0.35">
      <c r="A48" s="5">
        <v>35</v>
      </c>
      <c r="B48" s="4">
        <v>42142</v>
      </c>
      <c r="C48" s="5">
        <f t="shared" si="2"/>
        <v>30</v>
      </c>
      <c r="D48" s="5">
        <f t="shared" si="3"/>
        <v>1064</v>
      </c>
      <c r="E48" s="7">
        <f t="shared" si="4"/>
        <v>1.8799999999999928E-2</v>
      </c>
      <c r="F48" s="28">
        <f t="shared" si="5"/>
        <v>223.8679579073108</v>
      </c>
      <c r="G48" s="29">
        <f t="shared" si="8"/>
        <v>4.200882230130687</v>
      </c>
      <c r="H48" s="34">
        <f t="shared" si="9"/>
        <v>260.58054026237994</v>
      </c>
      <c r="I48" s="34">
        <f t="shared" si="6"/>
        <v>8320.98810362328</v>
      </c>
      <c r="J48" s="34">
        <f t="shared" si="7"/>
        <v>4.8897938380235599</v>
      </c>
    </row>
    <row r="49" spans="1:10" s="6" customFormat="1" ht="21" x14ac:dyDescent="0.35">
      <c r="A49" s="5">
        <v>36</v>
      </c>
      <c r="B49" s="4">
        <v>42173</v>
      </c>
      <c r="C49" s="5">
        <f t="shared" si="2"/>
        <v>31</v>
      </c>
      <c r="D49" s="5">
        <f t="shared" si="3"/>
        <v>1095</v>
      </c>
      <c r="E49" s="7">
        <f t="shared" si="4"/>
        <v>1.9432717152142676E-2</v>
      </c>
      <c r="F49" s="28">
        <f t="shared" si="5"/>
        <v>219.73690411004202</v>
      </c>
      <c r="G49" s="29">
        <f t="shared" si="8"/>
        <v>4.1233630056249382</v>
      </c>
      <c r="H49" s="34">
        <f t="shared" si="9"/>
        <v>260.21462252337449</v>
      </c>
      <c r="I49" s="34">
        <f t="shared" si="6"/>
        <v>8060.7734810999054</v>
      </c>
      <c r="J49" s="34">
        <f t="shared" si="7"/>
        <v>4.8829273916511227</v>
      </c>
    </row>
    <row r="50" spans="1:10" s="6" customFormat="1" ht="21" x14ac:dyDescent="0.35">
      <c r="A50" s="5">
        <v>37</v>
      </c>
      <c r="B50" s="4">
        <v>42203</v>
      </c>
      <c r="C50" s="5">
        <f t="shared" si="2"/>
        <v>30</v>
      </c>
      <c r="D50" s="5">
        <f t="shared" si="3"/>
        <v>1125</v>
      </c>
      <c r="E50" s="7">
        <f t="shared" si="4"/>
        <v>1.8799999999999928E-2</v>
      </c>
      <c r="F50" s="28">
        <f t="shared" si="5"/>
        <v>215.68208098747749</v>
      </c>
      <c r="G50" s="29">
        <f t="shared" si="8"/>
        <v>4.0472742497300151</v>
      </c>
      <c r="H50" s="34">
        <f t="shared" si="9"/>
        <v>270.37148932275204</v>
      </c>
      <c r="I50" s="34">
        <f t="shared" si="6"/>
        <v>7790.4019917771529</v>
      </c>
      <c r="J50" s="34">
        <f t="shared" si="7"/>
        <v>5.0735209971414426</v>
      </c>
    </row>
    <row r="51" spans="1:10" s="6" customFormat="1" ht="21" x14ac:dyDescent="0.35">
      <c r="A51" s="5">
        <v>38</v>
      </c>
      <c r="B51" s="4">
        <v>42234</v>
      </c>
      <c r="C51" s="5">
        <f t="shared" si="2"/>
        <v>31</v>
      </c>
      <c r="D51" s="5">
        <f t="shared" si="3"/>
        <v>1156</v>
      </c>
      <c r="E51" s="7">
        <f t="shared" si="4"/>
        <v>1.9432717152142676E-2</v>
      </c>
      <c r="F51" s="28">
        <f t="shared" si="5"/>
        <v>211.70208184872149</v>
      </c>
      <c r="G51" s="29">
        <f t="shared" si="8"/>
        <v>3.9725895658912589</v>
      </c>
      <c r="H51" s="34">
        <f t="shared" si="9"/>
        <v>270.52535235973539</v>
      </c>
      <c r="I51" s="34">
        <f t="shared" si="6"/>
        <v>7519.8766394174172</v>
      </c>
      <c r="J51" s="34">
        <f t="shared" si="7"/>
        <v>5.0764082370304351</v>
      </c>
    </row>
    <row r="52" spans="1:10" s="6" customFormat="1" ht="21" x14ac:dyDescent="0.35">
      <c r="A52" s="5">
        <v>39</v>
      </c>
      <c r="B52" s="4">
        <v>42265</v>
      </c>
      <c r="C52" s="5">
        <f t="shared" si="2"/>
        <v>31</v>
      </c>
      <c r="D52" s="5">
        <f t="shared" si="3"/>
        <v>1187</v>
      </c>
      <c r="E52" s="7">
        <f t="shared" si="4"/>
        <v>1.9432717152142676E-2</v>
      </c>
      <c r="F52" s="28">
        <f t="shared" si="5"/>
        <v>207.79552596066108</v>
      </c>
      <c r="G52" s="29">
        <f t="shared" si="8"/>
        <v>3.8992830446518054</v>
      </c>
      <c r="H52" s="34">
        <f t="shared" si="9"/>
        <v>275.78239501462588</v>
      </c>
      <c r="I52" s="34">
        <f t="shared" si="6"/>
        <v>7244.0942444027914</v>
      </c>
      <c r="J52" s="34">
        <f t="shared" si="7"/>
        <v>5.1750566424494551</v>
      </c>
    </row>
    <row r="53" spans="1:10" s="6" customFormat="1" ht="21" x14ac:dyDescent="0.35">
      <c r="A53" s="5">
        <v>40</v>
      </c>
      <c r="B53" s="4">
        <v>42295</v>
      </c>
      <c r="C53" s="5">
        <f t="shared" si="2"/>
        <v>30</v>
      </c>
      <c r="D53" s="5">
        <f t="shared" si="3"/>
        <v>1217</v>
      </c>
      <c r="E53" s="7">
        <f t="shared" si="4"/>
        <v>1.8799999999999928E-2</v>
      </c>
      <c r="F53" s="28">
        <f t="shared" si="5"/>
        <v>203.96105806896455</v>
      </c>
      <c r="G53" s="29">
        <f t="shared" si="8"/>
        <v>3.8273292546641198</v>
      </c>
      <c r="H53" s="34">
        <f t="shared" si="9"/>
        <v>285.72505897265773</v>
      </c>
      <c r="I53" s="34">
        <f t="shared" si="6"/>
        <v>6958.3691854301342</v>
      </c>
      <c r="J53" s="34">
        <f t="shared" si="7"/>
        <v>5.3616307316219229</v>
      </c>
    </row>
    <row r="54" spans="1:10" s="6" customFormat="1" ht="21" x14ac:dyDescent="0.35">
      <c r="A54" s="5">
        <v>41</v>
      </c>
      <c r="B54" s="4">
        <v>42326</v>
      </c>
      <c r="C54" s="5">
        <f t="shared" si="2"/>
        <v>31</v>
      </c>
      <c r="D54" s="5">
        <f t="shared" si="3"/>
        <v>1248</v>
      </c>
      <c r="E54" s="7">
        <f t="shared" si="4"/>
        <v>1.9432717152142676E-2</v>
      </c>
      <c r="F54" s="28">
        <f t="shared" si="5"/>
        <v>200.19734792791968</v>
      </c>
      <c r="G54" s="29">
        <f t="shared" si="8"/>
        <v>3.7567032338674129</v>
      </c>
      <c r="H54" s="34">
        <f t="shared" si="9"/>
        <v>286.69401054678053</v>
      </c>
      <c r="I54" s="34">
        <f t="shared" si="6"/>
        <v>6671.675174883354</v>
      </c>
      <c r="J54" s="34">
        <f t="shared" si="7"/>
        <v>5.3798131079103371</v>
      </c>
    </row>
    <row r="55" spans="1:10" s="6" customFormat="1" ht="21" x14ac:dyDescent="0.35">
      <c r="A55" s="5">
        <v>42</v>
      </c>
      <c r="B55" s="4">
        <v>42356</v>
      </c>
      <c r="C55" s="5">
        <f t="shared" si="2"/>
        <v>30</v>
      </c>
      <c r="D55" s="5">
        <f t="shared" si="3"/>
        <v>1278</v>
      </c>
      <c r="E55" s="7">
        <f t="shared" si="4"/>
        <v>1.8799999999999928E-2</v>
      </c>
      <c r="F55" s="28">
        <f t="shared" si="5"/>
        <v>196.50308983894746</v>
      </c>
      <c r="G55" s="29">
        <f t="shared" si="8"/>
        <v>3.6873804808278492</v>
      </c>
      <c r="H55" s="34">
        <f t="shared" si="9"/>
        <v>296.48653747962317</v>
      </c>
      <c r="I55" s="34">
        <f t="shared" si="6"/>
        <v>6375.1886374037313</v>
      </c>
      <c r="J55" s="34">
        <f t="shared" si="7"/>
        <v>5.5635698758051291</v>
      </c>
    </row>
    <row r="56" spans="1:10" s="6" customFormat="1" ht="21" x14ac:dyDescent="0.35">
      <c r="A56" s="5">
        <v>43</v>
      </c>
      <c r="B56" s="4">
        <v>42387</v>
      </c>
      <c r="C56" s="5">
        <f t="shared" si="2"/>
        <v>31</v>
      </c>
      <c r="D56" s="5">
        <f t="shared" si="3"/>
        <v>1309</v>
      </c>
      <c r="E56" s="7">
        <f t="shared" si="4"/>
        <v>1.9432717152142676E-2</v>
      </c>
      <c r="F56" s="28">
        <f t="shared" si="5"/>
        <v>192.87700219763201</v>
      </c>
      <c r="G56" s="29">
        <f t="shared" si="8"/>
        <v>3.6193369462385649</v>
      </c>
      <c r="H56" s="34">
        <f t="shared" si="9"/>
        <v>298.02679318520916</v>
      </c>
      <c r="I56" s="34">
        <f t="shared" si="6"/>
        <v>6077.1618442185218</v>
      </c>
      <c r="J56" s="34">
        <f t="shared" si="7"/>
        <v>5.5924727741204503</v>
      </c>
    </row>
    <row r="57" spans="1:10" s="6" customFormat="1" ht="21" x14ac:dyDescent="0.35">
      <c r="A57" s="5">
        <v>44</v>
      </c>
      <c r="B57" s="4">
        <v>42418</v>
      </c>
      <c r="C57" s="5">
        <f t="shared" si="2"/>
        <v>31</v>
      </c>
      <c r="D57" s="5">
        <f t="shared" si="3"/>
        <v>1340</v>
      </c>
      <c r="E57" s="7">
        <f t="shared" si="4"/>
        <v>1.9432717152142676E-2</v>
      </c>
      <c r="F57" s="28">
        <f t="shared" si="5"/>
        <v>189.31782704910879</v>
      </c>
      <c r="G57" s="29">
        <f t="shared" si="8"/>
        <v>3.5525490245765265</v>
      </c>
      <c r="H57" s="34">
        <f t="shared" si="9"/>
        <v>303.81826356093745</v>
      </c>
      <c r="I57" s="34">
        <f t="shared" si="6"/>
        <v>5773.3435806575844</v>
      </c>
      <c r="J57" s="34">
        <f t="shared" si="7"/>
        <v>5.7011497157209918</v>
      </c>
    </row>
    <row r="58" spans="1:10" s="6" customFormat="1" ht="21" x14ac:dyDescent="0.35">
      <c r="A58" s="5">
        <v>45</v>
      </c>
      <c r="B58" s="4">
        <v>42447</v>
      </c>
      <c r="C58" s="5">
        <f t="shared" si="2"/>
        <v>29</v>
      </c>
      <c r="D58" s="5">
        <f t="shared" si="3"/>
        <v>1369</v>
      </c>
      <c r="E58" s="7">
        <f t="shared" si="4"/>
        <v>1.8167675547628326E-2</v>
      </c>
      <c r="F58" s="28">
        <f t="shared" si="5"/>
        <v>185.82432965165765</v>
      </c>
      <c r="G58" s="29">
        <f t="shared" si="8"/>
        <v>3.4869935459133559</v>
      </c>
      <c r="H58" s="34">
        <f t="shared" si="9"/>
        <v>317.02579776905998</v>
      </c>
      <c r="I58" s="34">
        <f t="shared" si="6"/>
        <v>5456.3177828885246</v>
      </c>
      <c r="J58" s="34">
        <f t="shared" si="7"/>
        <v>5.9489890951364108</v>
      </c>
    </row>
    <row r="59" spans="1:10" s="6" customFormat="1" ht="21" x14ac:dyDescent="0.35">
      <c r="A59" s="5">
        <v>46</v>
      </c>
      <c r="B59" s="4">
        <v>42478</v>
      </c>
      <c r="C59" s="5">
        <f t="shared" si="2"/>
        <v>31</v>
      </c>
      <c r="D59" s="5">
        <f t="shared" si="3"/>
        <v>1400</v>
      </c>
      <c r="E59" s="7">
        <f t="shared" si="4"/>
        <v>1.9432717152142676E-2</v>
      </c>
      <c r="F59" s="28">
        <f t="shared" si="5"/>
        <v>182.39529804834868</v>
      </c>
      <c r="G59" s="29">
        <f t="shared" si="8"/>
        <v>3.4226477678772631</v>
      </c>
      <c r="H59" s="34">
        <f t="shared" si="9"/>
        <v>315.8829506003508</v>
      </c>
      <c r="I59" s="34">
        <f t="shared" si="6"/>
        <v>5140.4348322881742</v>
      </c>
      <c r="J59" s="34">
        <f t="shared" si="7"/>
        <v>5.927543568015583</v>
      </c>
    </row>
    <row r="60" spans="1:10" s="6" customFormat="1" ht="21" x14ac:dyDescent="0.35">
      <c r="A60" s="5">
        <v>47</v>
      </c>
      <c r="B60" s="4">
        <v>42508</v>
      </c>
      <c r="C60" s="5">
        <f t="shared" si="2"/>
        <v>30</v>
      </c>
      <c r="D60" s="5">
        <f t="shared" si="3"/>
        <v>1430</v>
      </c>
      <c r="E60" s="7">
        <f t="shared" si="4"/>
        <v>1.8799999999999928E-2</v>
      </c>
      <c r="F60" s="28">
        <f t="shared" si="5"/>
        <v>179.02954264659274</v>
      </c>
      <c r="G60" s="29">
        <f t="shared" si="8"/>
        <v>3.3594893677633131</v>
      </c>
      <c r="H60" s="34">
        <f t="shared" si="9"/>
        <v>325.27385592041242</v>
      </c>
      <c r="I60" s="34">
        <f t="shared" si="6"/>
        <v>4815.1609763677616</v>
      </c>
      <c r="J60" s="34">
        <f t="shared" si="7"/>
        <v>6.103763906346539</v>
      </c>
    </row>
    <row r="61" spans="1:10" s="6" customFormat="1" ht="21" x14ac:dyDescent="0.35">
      <c r="A61" s="5">
        <v>48</v>
      </c>
      <c r="B61" s="4">
        <v>42539</v>
      </c>
      <c r="C61" s="5">
        <f t="shared" si="2"/>
        <v>31</v>
      </c>
      <c r="D61" s="5">
        <f t="shared" si="3"/>
        <v>1461</v>
      </c>
      <c r="E61" s="7">
        <f t="shared" si="4"/>
        <v>1.9432717152142676E-2</v>
      </c>
      <c r="F61" s="28">
        <f t="shared" si="5"/>
        <v>175.72589580545034</v>
      </c>
      <c r="G61" s="29">
        <f t="shared" si="8"/>
        <v>3.2974964347892755</v>
      </c>
      <c r="H61" s="34">
        <f t="shared" si="9"/>
        <v>328.34236947163987</v>
      </c>
      <c r="I61" s="34">
        <f t="shared" si="6"/>
        <v>4486.8186068961213</v>
      </c>
      <c r="J61" s="34">
        <f t="shared" si="7"/>
        <v>6.1613445631353221</v>
      </c>
    </row>
    <row r="62" spans="1:10" s="6" customFormat="1" ht="21" x14ac:dyDescent="0.35">
      <c r="A62" s="5">
        <v>49</v>
      </c>
      <c r="B62" s="4">
        <v>42569</v>
      </c>
      <c r="C62" s="5">
        <f t="shared" si="2"/>
        <v>30</v>
      </c>
      <c r="D62" s="5">
        <f t="shared" si="3"/>
        <v>1491</v>
      </c>
      <c r="E62" s="7">
        <f t="shared" si="4"/>
        <v>1.8799999999999928E-2</v>
      </c>
      <c r="F62" s="28">
        <f t="shared" si="5"/>
        <v>172.48321143055588</v>
      </c>
      <c r="G62" s="29">
        <f t="shared" si="8"/>
        <v>3.2366474624943811</v>
      </c>
      <c r="H62" s="34">
        <f t="shared" si="9"/>
        <v>337.56184095778298</v>
      </c>
      <c r="I62" s="34">
        <f t="shared" si="6"/>
        <v>4149.2567659383385</v>
      </c>
      <c r="J62" s="34">
        <f t="shared" si="7"/>
        <v>6.334347945572798</v>
      </c>
    </row>
    <row r="63" spans="1:10" s="6" customFormat="1" ht="21" x14ac:dyDescent="0.35">
      <c r="A63" s="5">
        <v>50</v>
      </c>
      <c r="B63" s="4">
        <v>42600</v>
      </c>
      <c r="C63" s="5">
        <f t="shared" si="2"/>
        <v>31</v>
      </c>
      <c r="D63" s="5">
        <f t="shared" si="3"/>
        <v>1522</v>
      </c>
      <c r="E63" s="7">
        <f t="shared" si="4"/>
        <v>1.9432717152142676E-2</v>
      </c>
      <c r="F63" s="28">
        <f t="shared" si="5"/>
        <v>169.30036457651735</v>
      </c>
      <c r="G63" s="29">
        <f t="shared" si="8"/>
        <v>3.1769213412783484</v>
      </c>
      <c r="H63" s="34">
        <f t="shared" si="9"/>
        <v>341.28269764333572</v>
      </c>
      <c r="I63" s="34">
        <f t="shared" si="6"/>
        <v>3807.9740682950028</v>
      </c>
      <c r="J63" s="34">
        <f t="shared" si="7"/>
        <v>6.4041698212771951</v>
      </c>
    </row>
    <row r="64" spans="1:10" s="6" customFormat="1" ht="21" x14ac:dyDescent="0.35">
      <c r="A64" s="5">
        <v>51</v>
      </c>
      <c r="B64" s="4">
        <v>42631</v>
      </c>
      <c r="C64" s="5">
        <f t="shared" si="2"/>
        <v>31</v>
      </c>
      <c r="D64" s="5">
        <f t="shared" si="3"/>
        <v>1553</v>
      </c>
      <c r="E64" s="7">
        <f t="shared" si="4"/>
        <v>1.9432717152142676E-2</v>
      </c>
      <c r="F64" s="28">
        <f t="shared" si="5"/>
        <v>166.17625105665232</v>
      </c>
      <c r="G64" s="29">
        <f t="shared" si="8"/>
        <v>3.1182973510780809</v>
      </c>
      <c r="H64" s="34">
        <f t="shared" si="9"/>
        <v>347.91474777555891</v>
      </c>
      <c r="I64" s="34">
        <f t="shared" si="6"/>
        <v>3460.0593205194436</v>
      </c>
      <c r="J64" s="34">
        <f t="shared" si="7"/>
        <v>6.5286202420083628</v>
      </c>
    </row>
    <row r="65" spans="1:10" s="6" customFormat="1" ht="21" x14ac:dyDescent="0.35">
      <c r="A65" s="5">
        <v>52</v>
      </c>
      <c r="B65" s="4">
        <v>42661</v>
      </c>
      <c r="C65" s="5">
        <f t="shared" si="2"/>
        <v>30</v>
      </c>
      <c r="D65" s="5">
        <f t="shared" si="3"/>
        <v>1583</v>
      </c>
      <c r="E65" s="7">
        <f t="shared" si="4"/>
        <v>1.8799999999999928E-2</v>
      </c>
      <c r="F65" s="28">
        <f t="shared" si="5"/>
        <v>163.10978705992571</v>
      </c>
      <c r="G65" s="29">
        <f t="shared" si="8"/>
        <v>3.0607551541795059</v>
      </c>
      <c r="H65" s="34">
        <f t="shared" si="9"/>
        <v>356.86491554166446</v>
      </c>
      <c r="I65" s="34">
        <f t="shared" si="6"/>
        <v>3103.1944049777794</v>
      </c>
      <c r="J65" s="34">
        <f t="shared" si="7"/>
        <v>6.6965701401393334</v>
      </c>
    </row>
    <row r="66" spans="1:10" s="6" customFormat="1" ht="21" x14ac:dyDescent="0.35">
      <c r="A66" s="5">
        <v>53</v>
      </c>
      <c r="B66" s="4">
        <v>42692</v>
      </c>
      <c r="C66" s="5">
        <f t="shared" si="2"/>
        <v>31</v>
      </c>
      <c r="D66" s="5">
        <f t="shared" si="3"/>
        <v>1614</v>
      </c>
      <c r="E66" s="7">
        <f t="shared" si="4"/>
        <v>1.9432717152142676E-2</v>
      </c>
      <c r="F66" s="28">
        <f t="shared" si="5"/>
        <v>160.09990877495656</v>
      </c>
      <c r="G66" s="29">
        <f t="shared" si="8"/>
        <v>3.0042747881620597</v>
      </c>
      <c r="H66" s="34">
        <f t="shared" si="9"/>
        <v>361.61053162738483</v>
      </c>
      <c r="I66" s="34">
        <f t="shared" si="6"/>
        <v>2741.5838733503947</v>
      </c>
      <c r="J66" s="34">
        <f t="shared" si="7"/>
        <v>6.7856216259878765</v>
      </c>
    </row>
    <row r="67" spans="1:10" s="6" customFormat="1" ht="21" x14ac:dyDescent="0.35">
      <c r="A67" s="5">
        <v>54</v>
      </c>
      <c r="B67" s="4">
        <v>42722</v>
      </c>
      <c r="C67" s="5">
        <f t="shared" si="2"/>
        <v>30</v>
      </c>
      <c r="D67" s="5">
        <f t="shared" si="3"/>
        <v>1644</v>
      </c>
      <c r="E67" s="7">
        <f t="shared" si="4"/>
        <v>1.8799999999999928E-2</v>
      </c>
      <c r="F67" s="28">
        <f t="shared" si="5"/>
        <v>157.14557202096245</v>
      </c>
      <c r="G67" s="29">
        <f t="shared" si="8"/>
        <v>2.9488366589733603</v>
      </c>
      <c r="H67" s="34">
        <f t="shared" si="9"/>
        <v>370.37225394844251</v>
      </c>
      <c r="I67" s="34">
        <f t="shared" si="6"/>
        <v>2371.2116194019522</v>
      </c>
      <c r="J67" s="34">
        <f t="shared" si="7"/>
        <v>6.9500353453425241</v>
      </c>
    </row>
    <row r="68" spans="1:10" s="6" customFormat="1" ht="21" x14ac:dyDescent="0.35">
      <c r="A68" s="5">
        <v>55</v>
      </c>
      <c r="B68" s="4">
        <v>42753</v>
      </c>
      <c r="C68" s="5">
        <f t="shared" si="2"/>
        <v>31</v>
      </c>
      <c r="D68" s="5">
        <f t="shared" si="3"/>
        <v>1675</v>
      </c>
      <c r="E68" s="7">
        <f t="shared" si="4"/>
        <v>1.9432717152142676E-2</v>
      </c>
      <c r="F68" s="28">
        <f t="shared" si="5"/>
        <v>154.24575188551475</v>
      </c>
      <c r="G68" s="29">
        <f t="shared" si="8"/>
        <v>2.8944215341316841</v>
      </c>
      <c r="H68" s="34">
        <f t="shared" si="9"/>
        <v>375.83494605971737</v>
      </c>
      <c r="I68" s="34">
        <f t="shared" si="6"/>
        <v>1995.3766733422349</v>
      </c>
      <c r="J68" s="34">
        <f t="shared" si="7"/>
        <v>7.0525427628105968</v>
      </c>
    </row>
    <row r="69" spans="1:10" s="6" customFormat="1" ht="21" x14ac:dyDescent="0.35">
      <c r="A69" s="5">
        <v>56</v>
      </c>
      <c r="B69" s="4">
        <v>42784</v>
      </c>
      <c r="C69" s="5">
        <f t="shared" si="2"/>
        <v>31</v>
      </c>
      <c r="D69" s="5">
        <f t="shared" si="3"/>
        <v>1706</v>
      </c>
      <c r="E69" s="7">
        <f t="shared" si="4"/>
        <v>1.9432717152142676E-2</v>
      </c>
      <c r="F69" s="28">
        <f t="shared" si="5"/>
        <v>151.39944236897799</v>
      </c>
      <c r="G69" s="29">
        <f t="shared" si="8"/>
        <v>2.8410105360538718</v>
      </c>
      <c r="H69" s="34">
        <f t="shared" si="9"/>
        <v>383.13844026238667</v>
      </c>
      <c r="I69" s="34">
        <f t="shared" si="6"/>
        <v>1612.2382330798482</v>
      </c>
      <c r="J69" s="34">
        <f t="shared" si="7"/>
        <v>7.1895928315236857</v>
      </c>
    </row>
    <row r="70" spans="1:10" s="6" customFormat="1" ht="21" x14ac:dyDescent="0.35">
      <c r="A70" s="5">
        <v>57</v>
      </c>
      <c r="B70" s="4">
        <v>42812</v>
      </c>
      <c r="C70" s="5">
        <f t="shared" si="2"/>
        <v>28</v>
      </c>
      <c r="D70" s="5">
        <f t="shared" si="3"/>
        <v>1734</v>
      </c>
      <c r="E70" s="7">
        <f t="shared" si="4"/>
        <v>1.7535743551296168E-2</v>
      </c>
      <c r="F70" s="28">
        <f t="shared" si="5"/>
        <v>148.60565603551044</v>
      </c>
      <c r="G70" s="29">
        <f t="shared" si="8"/>
        <v>2.7885851355063536</v>
      </c>
      <c r="H70" s="34">
        <f t="shared" si="9"/>
        <v>393.64223456854666</v>
      </c>
      <c r="I70" s="34">
        <f t="shared" si="6"/>
        <v>1218.5959985113016</v>
      </c>
      <c r="J70" s="34">
        <f t="shared" si="7"/>
        <v>7.386696531678778</v>
      </c>
    </row>
    <row r="71" spans="1:10" s="6" customFormat="1" ht="21" x14ac:dyDescent="0.35">
      <c r="A71" s="5">
        <v>58</v>
      </c>
      <c r="B71" s="4">
        <v>42843</v>
      </c>
      <c r="C71" s="5">
        <f t="shared" si="2"/>
        <v>31</v>
      </c>
      <c r="D71" s="5">
        <f t="shared" si="3"/>
        <v>1765</v>
      </c>
      <c r="E71" s="7">
        <f t="shared" si="4"/>
        <v>1.9432717152142676E-2</v>
      </c>
      <c r="F71" s="28">
        <f t="shared" si="5"/>
        <v>145.86342367050494</v>
      </c>
      <c r="G71" s="29">
        <f t="shared" si="8"/>
        <v>2.7371271451770252</v>
      </c>
      <c r="H71" s="34">
        <f t="shared" si="9"/>
        <v>398.2333994056267</v>
      </c>
      <c r="I71" s="34">
        <f t="shared" si="6"/>
        <v>820.36259910567492</v>
      </c>
      <c r="J71" s="34">
        <f t="shared" si="7"/>
        <v>7.472849739846585</v>
      </c>
    </row>
    <row r="72" spans="1:10" ht="21" x14ac:dyDescent="0.35">
      <c r="A72" s="5">
        <v>59</v>
      </c>
      <c r="B72" s="4">
        <v>42873</v>
      </c>
      <c r="C72" s="5">
        <f t="shared" si="2"/>
        <v>30</v>
      </c>
      <c r="D72" s="5">
        <f t="shared" si="3"/>
        <v>1795</v>
      </c>
      <c r="E72" s="7">
        <f t="shared" si="4"/>
        <v>1.8799999999999928E-2</v>
      </c>
      <c r="F72" s="28">
        <f t="shared" si="5"/>
        <v>143.17179394435115</v>
      </c>
      <c r="G72" s="29">
        <f t="shared" si="8"/>
        <v>2.6866187133657493</v>
      </c>
      <c r="H72" s="34">
        <f t="shared" si="9"/>
        <v>406.49121390424307</v>
      </c>
      <c r="I72" s="34">
        <f t="shared" si="6"/>
        <v>413.87138520143185</v>
      </c>
      <c r="J72" s="34">
        <f t="shared" si="7"/>
        <v>7.6278076289131214</v>
      </c>
    </row>
    <row r="73" spans="1:10" ht="21" x14ac:dyDescent="0.35">
      <c r="A73" s="5">
        <v>60</v>
      </c>
      <c r="B73" s="4">
        <v>42904</v>
      </c>
      <c r="C73" s="5">
        <f t="shared" si="2"/>
        <v>31</v>
      </c>
      <c r="D73" s="5">
        <f t="shared" si="3"/>
        <v>1826</v>
      </c>
      <c r="E73" s="7">
        <f t="shared" si="4"/>
        <v>1.9432717152142676E-2</v>
      </c>
      <c r="F73" s="28">
        <f t="shared" si="5"/>
        <v>140.52983308240201</v>
      </c>
      <c r="G73" s="29">
        <f t="shared" si="8"/>
        <v>2.6370423177912738</v>
      </c>
      <c r="H73" s="34">
        <f t="shared" si="9"/>
        <v>413.87138520144481</v>
      </c>
      <c r="I73" s="34">
        <f t="shared" si="6"/>
        <v>-1.2960299500264227E-11</v>
      </c>
      <c r="J73" s="34">
        <f t="shared" si="7"/>
        <v>7.7662965433051117</v>
      </c>
    </row>
  </sheetData>
  <mergeCells count="4">
    <mergeCell ref="B2:C2"/>
    <mergeCell ref="E2:F2"/>
    <mergeCell ref="F11:G11"/>
    <mergeCell ref="H11:J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Banco 1</vt:lpstr>
      <vt:lpstr>Banco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2012-06-16T01:01:20Z</dcterms:created>
  <dcterms:modified xsi:type="dcterms:W3CDTF">2012-10-17T12:51:51Z</dcterms:modified>
</cp:coreProperties>
</file>