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EFEITO DO COME COTAS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5" i="1" l="1"/>
  <c r="I7" i="1"/>
  <c r="I8" i="1" l="1"/>
  <c r="B19" i="1"/>
  <c r="B18" i="1"/>
  <c r="B17" i="1"/>
  <c r="B16" i="1"/>
  <c r="B14" i="1"/>
  <c r="E5" i="1"/>
  <c r="E6" i="1"/>
  <c r="E7" i="1" s="1"/>
  <c r="E8" i="1" s="1"/>
  <c r="E9" i="1" s="1"/>
  <c r="F5" i="1" s="1"/>
  <c r="F6" i="1" s="1"/>
  <c r="F7" i="1" s="1"/>
  <c r="F8" i="1" s="1"/>
  <c r="F9" i="1" s="1"/>
  <c r="D5" i="1"/>
  <c r="D6" i="1"/>
  <c r="D7" i="1" s="1"/>
  <c r="D8" i="1" s="1"/>
  <c r="D9" i="1" s="1"/>
  <c r="C6" i="1"/>
  <c r="C5" i="1"/>
  <c r="C7" i="1" l="1"/>
  <c r="C8" i="1" s="1"/>
  <c r="C9" i="1" s="1"/>
</calcChain>
</file>

<file path=xl/sharedStrings.xml><?xml version="1.0" encoding="utf-8"?>
<sst xmlns="http://schemas.openxmlformats.org/spreadsheetml/2006/main" count="21" uniqueCount="20">
  <si>
    <t>Taxa</t>
  </si>
  <si>
    <t>ao ano</t>
  </si>
  <si>
    <t>Hoje</t>
  </si>
  <si>
    <t>Invest</t>
  </si>
  <si>
    <t>Ganho</t>
  </si>
  <si>
    <t>Total líq.</t>
  </si>
  <si>
    <t>5 ANOS</t>
  </si>
  <si>
    <t>10 ANOS</t>
  </si>
  <si>
    <t>15 ANOS</t>
  </si>
  <si>
    <t>20 ANOS</t>
  </si>
  <si>
    <t>Sem come cotas</t>
  </si>
  <si>
    <t>Ganho Bruto</t>
  </si>
  <si>
    <t>Após 5 anos</t>
  </si>
  <si>
    <t>Líquido de IR (15%)</t>
  </si>
  <si>
    <t>Ganho total com "come-cotas"</t>
  </si>
  <si>
    <t>Valor resgate Bruto</t>
  </si>
  <si>
    <t>Ganho Líq. (15% de IR)</t>
  </si>
  <si>
    <t>Valor resgate Líquido</t>
  </si>
  <si>
    <t>Ganho total %</t>
  </si>
  <si>
    <t>Ganho médio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</si>
</sst>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.000%"/>
    <numFmt numFmtId="165" formatCode="&quot;R$&quot;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0" fontId="0" fillId="0" borderId="1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8" fontId="0" fillId="0" borderId="1" xfId="0" applyNumberFormat="1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8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8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8" fontId="0" fillId="0" borderId="0" xfId="0" applyNumberFormat="1" applyBorder="1" applyAlignment="1" applyProtection="1">
      <alignment horizontal="center"/>
    </xf>
    <xf numFmtId="10" fontId="0" fillId="0" borderId="0" xfId="1" applyNumberFormat="1" applyFont="1" applyBorder="1" applyAlignment="1" applyProtection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7/04/10/come-cotas-tesouro-diret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627063</xdr:colOff>
      <xdr:row>10</xdr:row>
      <xdr:rowOff>19892</xdr:rowOff>
    </xdr:from>
    <xdr:to>
      <xdr:col>5</xdr:col>
      <xdr:colOff>658813</xdr:colOff>
      <xdr:row>20</xdr:row>
      <xdr:rowOff>66257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1" y="1924892"/>
          <a:ext cx="3143250" cy="1951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tabSelected="1" zoomScale="120" zoomScaleNormal="120" workbookViewId="0">
      <selection activeCell="H15" sqref="H15"/>
    </sheetView>
  </sheetViews>
  <sheetFormatPr defaultRowHeight="15" x14ac:dyDescent="0.25"/>
  <cols>
    <col min="1" max="1" width="20.42578125" style="4" customWidth="1"/>
    <col min="2" max="2" width="19.140625" style="4" customWidth="1"/>
    <col min="3" max="4" width="14.85546875" style="3" customWidth="1"/>
    <col min="5" max="5" width="16.85546875" style="3" customWidth="1"/>
    <col min="6" max="6" width="14.85546875" style="3" customWidth="1"/>
    <col min="7" max="7" width="5.140625" style="3" customWidth="1"/>
    <col min="8" max="8" width="28.85546875" style="3" customWidth="1"/>
    <col min="9" max="9" width="14.85546875" style="3" customWidth="1"/>
    <col min="10" max="20" width="9.140625" style="3"/>
    <col min="21" max="16384" width="9.140625" style="4"/>
  </cols>
  <sheetData>
    <row r="1" spans="1:9" x14ac:dyDescent="0.25">
      <c r="A1" s="1" t="s">
        <v>0</v>
      </c>
      <c r="B1" s="2">
        <v>0.12</v>
      </c>
      <c r="C1" s="1" t="s">
        <v>1</v>
      </c>
    </row>
    <row r="2" spans="1:9" x14ac:dyDescent="0.25">
      <c r="A2" s="1" t="s">
        <v>3</v>
      </c>
      <c r="B2" s="5">
        <v>50000</v>
      </c>
      <c r="C2" s="1"/>
    </row>
    <row r="4" spans="1:9" x14ac:dyDescent="0.25">
      <c r="B4" s="6"/>
      <c r="C4" s="1" t="s">
        <v>6</v>
      </c>
      <c r="D4" s="1" t="s">
        <v>7</v>
      </c>
      <c r="E4" s="1" t="s">
        <v>8</v>
      </c>
      <c r="F4" s="1" t="s">
        <v>9</v>
      </c>
    </row>
    <row r="5" spans="1:9" x14ac:dyDescent="0.25">
      <c r="B5" s="6" t="s">
        <v>2</v>
      </c>
      <c r="C5" s="5">
        <f>B2</f>
        <v>50000</v>
      </c>
      <c r="D5" s="7">
        <f>C9</f>
        <v>82399.521536000015</v>
      </c>
      <c r="E5" s="7">
        <f t="shared" ref="E5:F5" si="0">D9</f>
        <v>135793.62298723462</v>
      </c>
      <c r="F5" s="7">
        <f t="shared" si="0"/>
        <v>223786.59123576214</v>
      </c>
    </row>
    <row r="6" spans="1:9" x14ac:dyDescent="0.25">
      <c r="B6" s="8" t="s">
        <v>12</v>
      </c>
      <c r="C6" s="7">
        <f>FV($B$1,5,,-C5)</f>
        <v>88117.084160000028</v>
      </c>
      <c r="D6" s="7">
        <f t="shared" ref="D6" si="1">FV($B$1,5,,-D5)</f>
        <v>145216.11147862897</v>
      </c>
      <c r="E6" s="7">
        <f t="shared" ref="E6" si="2">FV($B$1,5,,-E5)</f>
        <v>239314.76210314935</v>
      </c>
      <c r="F6" s="7">
        <f t="shared" ref="F6" si="3">FV($B$1,5,,-F5)</f>
        <v>394388.43787602353</v>
      </c>
    </row>
    <row r="7" spans="1:9" x14ac:dyDescent="0.25">
      <c r="B7" s="8" t="s">
        <v>4</v>
      </c>
      <c r="C7" s="7">
        <f>C6-C5</f>
        <v>38117.084160000028</v>
      </c>
      <c r="D7" s="7">
        <f t="shared" ref="D7" si="4">D6-D5</f>
        <v>62816.589942628954</v>
      </c>
      <c r="E7" s="7">
        <f t="shared" ref="E7" si="5">E6-E5</f>
        <v>103521.13911591473</v>
      </c>
      <c r="F7" s="7">
        <f t="shared" ref="F7" si="6">F6-F5</f>
        <v>170601.84664026138</v>
      </c>
      <c r="H7" s="1" t="s">
        <v>14</v>
      </c>
      <c r="I7" s="2">
        <f>(F9/C5)-1</f>
        <v>6.3759632175996863</v>
      </c>
    </row>
    <row r="8" spans="1:9" x14ac:dyDescent="0.25">
      <c r="B8" s="6" t="s">
        <v>13</v>
      </c>
      <c r="C8" s="7">
        <f>C7*0.85</f>
        <v>32399.521536000022</v>
      </c>
      <c r="D8" s="7">
        <f t="shared" ref="D8" si="7">D7*0.85</f>
        <v>53394.101451234608</v>
      </c>
      <c r="E8" s="7">
        <f t="shared" ref="E8" si="8">E7*0.85</f>
        <v>87992.968248527526</v>
      </c>
      <c r="F8" s="7">
        <f t="shared" ref="F8" si="9">F7*0.85</f>
        <v>145011.56964422218</v>
      </c>
      <c r="H8" s="1" t="s">
        <v>19</v>
      </c>
      <c r="I8" s="9">
        <f>((1+I7)^(1/20))-1</f>
        <v>0.1050729213604118</v>
      </c>
    </row>
    <row r="9" spans="1:9" x14ac:dyDescent="0.25">
      <c r="B9" s="6" t="s">
        <v>5</v>
      </c>
      <c r="C9" s="7">
        <f>C8+C5</f>
        <v>82399.521536000015</v>
      </c>
      <c r="D9" s="7">
        <f t="shared" ref="D9" si="10">D8+D5</f>
        <v>135793.62298723462</v>
      </c>
      <c r="E9" s="7">
        <f t="shared" ref="E9" si="11">E8+E5</f>
        <v>223786.59123576214</v>
      </c>
      <c r="F9" s="7">
        <f t="shared" ref="F9" si="12">F8+F5</f>
        <v>368798.16087998432</v>
      </c>
    </row>
    <row r="10" spans="1:9" x14ac:dyDescent="0.25">
      <c r="C10" s="12"/>
      <c r="D10" s="13"/>
      <c r="E10" s="13"/>
      <c r="F10" s="12"/>
    </row>
    <row r="11" spans="1:9" x14ac:dyDescent="0.25">
      <c r="B11" s="10"/>
      <c r="C11" s="12"/>
      <c r="D11" s="13"/>
      <c r="E11" s="13"/>
      <c r="F11" s="13"/>
    </row>
    <row r="12" spans="1:9" x14ac:dyDescent="0.25">
      <c r="B12" s="10"/>
      <c r="C12" s="12"/>
      <c r="D12" s="13"/>
      <c r="E12" s="14"/>
      <c r="F12" s="15"/>
      <c r="G12" s="11"/>
    </row>
    <row r="13" spans="1:9" x14ac:dyDescent="0.25">
      <c r="A13" s="1"/>
      <c r="B13" s="1" t="s">
        <v>10</v>
      </c>
      <c r="C13" s="12"/>
      <c r="D13" s="13"/>
      <c r="E13" s="14"/>
      <c r="F13" s="16"/>
      <c r="G13" s="11"/>
    </row>
    <row r="14" spans="1:9" x14ac:dyDescent="0.25">
      <c r="A14" s="1" t="s">
        <v>15</v>
      </c>
      <c r="B14" s="7">
        <f>FV(B1,20,,-B2)</f>
        <v>482314.65466374735</v>
      </c>
      <c r="C14" s="12"/>
      <c r="D14" s="13"/>
      <c r="E14" s="14"/>
      <c r="F14" s="14"/>
      <c r="G14" s="11"/>
    </row>
    <row r="15" spans="1:9" x14ac:dyDescent="0.25">
      <c r="A15" s="1" t="s">
        <v>11</v>
      </c>
      <c r="B15" s="7">
        <f>B14-B2</f>
        <v>432314.65466374735</v>
      </c>
      <c r="C15" s="13"/>
      <c r="D15" s="13"/>
      <c r="E15" s="13"/>
      <c r="F15" s="13"/>
    </row>
    <row r="16" spans="1:9" x14ac:dyDescent="0.25">
      <c r="A16" s="1" t="s">
        <v>16</v>
      </c>
      <c r="B16" s="7">
        <f>B15*0.85</f>
        <v>367467.45646418526</v>
      </c>
      <c r="C16" s="13"/>
      <c r="D16" s="13"/>
      <c r="E16" s="13"/>
      <c r="F16" s="13"/>
    </row>
    <row r="17" spans="1:6" x14ac:dyDescent="0.25">
      <c r="A17" s="1" t="s">
        <v>17</v>
      </c>
      <c r="B17" s="7">
        <f>B16+B2</f>
        <v>417467.45646418526</v>
      </c>
      <c r="C17" s="13"/>
      <c r="D17" s="13"/>
      <c r="E17" s="13"/>
      <c r="F17" s="13"/>
    </row>
    <row r="18" spans="1:6" x14ac:dyDescent="0.25">
      <c r="A18" s="1" t="s">
        <v>18</v>
      </c>
      <c r="B18" s="2">
        <f>(B17/B2)-1</f>
        <v>7.3493491292837057</v>
      </c>
      <c r="C18" s="13"/>
      <c r="D18" s="13"/>
      <c r="E18" s="13"/>
      <c r="F18" s="13"/>
    </row>
    <row r="19" spans="1:6" x14ac:dyDescent="0.25">
      <c r="A19" s="1" t="s">
        <v>19</v>
      </c>
      <c r="B19" s="9">
        <f>((1+B18)^(1/20))-1</f>
        <v>0.11194327113620761</v>
      </c>
      <c r="C19" s="13"/>
      <c r="D19" s="13"/>
      <c r="E19" s="13"/>
      <c r="F19" s="13"/>
    </row>
    <row r="20" spans="1:6" x14ac:dyDescent="0.25">
      <c r="C20" s="13"/>
      <c r="D20" s="13"/>
      <c r="E20" s="13"/>
      <c r="F20" s="13"/>
    </row>
    <row r="21" spans="1:6" x14ac:dyDescent="0.25">
      <c r="C21" s="13"/>
      <c r="D21" s="13"/>
      <c r="E21" s="13"/>
      <c r="F21" s="13"/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EFEITO DO COME COTAS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2017-03-27T23:29:39Z</dcterms:created>
  <dcterms:modified xsi:type="dcterms:W3CDTF">2017-06-26T19:13:59Z</dcterms:modified>
</cp:coreProperties>
</file>