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lanilha inteira" sheetId="1" r:id="rId1"/>
  </sheets>
  <calcPr calcId="145621"/>
</workbook>
</file>

<file path=xl/calcChain.xml><?xml version="1.0" encoding="utf-8"?>
<calcChain xmlns="http://schemas.openxmlformats.org/spreadsheetml/2006/main">
  <c r="I28" i="1" l="1"/>
  <c r="I16" i="1"/>
  <c r="F16" i="1"/>
  <c r="H16" i="1"/>
  <c r="G16" i="1" s="1"/>
  <c r="F6" i="1"/>
  <c r="H6" i="1"/>
  <c r="G6" i="1" s="1"/>
  <c r="I6" i="1" s="1"/>
  <c r="H5" i="1"/>
  <c r="F5" i="1"/>
  <c r="G5" i="1" s="1"/>
  <c r="I5" i="1" s="1"/>
  <c r="F17" i="1" l="1"/>
  <c r="H17" i="1"/>
  <c r="H7" i="1"/>
  <c r="G7" i="1" s="1"/>
  <c r="I7" i="1"/>
  <c r="F7" i="1"/>
  <c r="G17" i="1" l="1"/>
  <c r="I17" i="1" s="1"/>
  <c r="H8" i="1"/>
  <c r="F8" i="1"/>
  <c r="F18" i="1" l="1"/>
  <c r="H18" i="1"/>
  <c r="G8" i="1"/>
  <c r="I8" i="1" s="1"/>
  <c r="G18" i="1" l="1"/>
  <c r="I18" i="1" s="1"/>
  <c r="H9" i="1"/>
  <c r="G9" i="1" s="1"/>
  <c r="I9" i="1" s="1"/>
  <c r="F9" i="1"/>
  <c r="F19" i="1" l="1"/>
  <c r="H19" i="1"/>
  <c r="H10" i="1"/>
  <c r="G10" i="1" s="1"/>
  <c r="I10" i="1" s="1"/>
  <c r="F10" i="1"/>
  <c r="G19" i="1" l="1"/>
  <c r="I19" i="1" s="1"/>
  <c r="H11" i="1"/>
  <c r="G11" i="1" s="1"/>
  <c r="I11" i="1" s="1"/>
  <c r="F11" i="1"/>
  <c r="F20" i="1" l="1"/>
  <c r="H20" i="1"/>
  <c r="H12" i="1"/>
  <c r="G12" i="1" s="1"/>
  <c r="I12" i="1" s="1"/>
  <c r="F12" i="1"/>
  <c r="G20" i="1" l="1"/>
  <c r="I20" i="1" s="1"/>
  <c r="H13" i="1"/>
  <c r="G13" i="1" s="1"/>
  <c r="I13" i="1" s="1"/>
  <c r="F13" i="1"/>
  <c r="F21" i="1" l="1"/>
  <c r="H21" i="1"/>
  <c r="H14" i="1"/>
  <c r="G14" i="1" s="1"/>
  <c r="I14" i="1" s="1"/>
  <c r="F14" i="1"/>
  <c r="G21" i="1" l="1"/>
  <c r="I21" i="1" s="1"/>
  <c r="F15" i="1"/>
  <c r="H15" i="1"/>
  <c r="G15" i="1" s="1"/>
  <c r="I15" i="1" s="1"/>
  <c r="F22" i="1" l="1"/>
  <c r="H22" i="1"/>
  <c r="G22" i="1" s="1"/>
  <c r="I22" i="1" s="1"/>
  <c r="F23" i="1" l="1"/>
  <c r="H23" i="1"/>
  <c r="G23" i="1" s="1"/>
  <c r="I23" i="1" s="1"/>
  <c r="F24" i="1" l="1"/>
  <c r="H24" i="1"/>
  <c r="G24" i="1" s="1"/>
  <c r="I24" i="1" s="1"/>
  <c r="F25" i="1" l="1"/>
  <c r="H25" i="1"/>
  <c r="G25" i="1" l="1"/>
  <c r="I25" i="1" s="1"/>
  <c r="F26" i="1" l="1"/>
  <c r="H26" i="1"/>
  <c r="G26" i="1" s="1"/>
  <c r="I26" i="1" s="1"/>
  <c r="F27" i="1" l="1"/>
  <c r="H27" i="1"/>
  <c r="G27" i="1" l="1"/>
  <c r="I27" i="1" s="1"/>
  <c r="F28" i="1" s="1"/>
  <c r="H28" i="1" l="1"/>
  <c r="G28" i="1" s="1"/>
  <c r="F29" i="1" s="1"/>
  <c r="H29" i="1" l="1"/>
  <c r="G29" i="1" s="1"/>
  <c r="I29" i="1" s="1"/>
  <c r="F30" i="1" l="1"/>
  <c r="H30" i="1"/>
  <c r="G30" i="1" s="1"/>
  <c r="I30" i="1" s="1"/>
  <c r="F31" i="1" l="1"/>
  <c r="H31" i="1"/>
  <c r="G31" i="1" l="1"/>
  <c r="I31" i="1" s="1"/>
  <c r="F32" i="1" s="1"/>
  <c r="H32" i="1" l="1"/>
  <c r="G32" i="1" s="1"/>
  <c r="I32" i="1" s="1"/>
  <c r="H33" i="1" s="1"/>
  <c r="F33" i="1"/>
  <c r="G33" i="1" l="1"/>
  <c r="I33" i="1" s="1"/>
  <c r="F34" i="1" l="1"/>
  <c r="H34" i="1"/>
  <c r="G34" i="1" s="1"/>
  <c r="I34" i="1" s="1"/>
  <c r="F35" i="1" l="1"/>
  <c r="H35" i="1"/>
  <c r="G35" i="1" l="1"/>
  <c r="I35" i="1" s="1"/>
  <c r="F36" i="1" l="1"/>
  <c r="H36" i="1"/>
  <c r="G36" i="1" l="1"/>
  <c r="I36" i="1" s="1"/>
  <c r="F37" i="1" s="1"/>
  <c r="H37" i="1" l="1"/>
  <c r="G37" i="1" s="1"/>
  <c r="I37" i="1" s="1"/>
  <c r="H38" i="1" l="1"/>
  <c r="H39" i="1" s="1"/>
  <c r="H40" i="1" l="1"/>
  <c r="F38" i="1"/>
  <c r="G38" i="1" s="1"/>
  <c r="I38" i="1" s="1"/>
  <c r="F39" i="1" s="1"/>
  <c r="G39" i="1" s="1"/>
  <c r="I39" i="1" s="1"/>
  <c r="F40" i="1" l="1"/>
  <c r="G40" i="1" s="1"/>
  <c r="I40" i="1" s="1"/>
  <c r="H41" i="1" l="1"/>
  <c r="F41" i="1"/>
  <c r="G41" i="1" l="1"/>
  <c r="I41" i="1" s="1"/>
  <c r="F42" i="1" l="1"/>
  <c r="H42" i="1"/>
  <c r="G42" i="1" l="1"/>
  <c r="I42" i="1" s="1"/>
  <c r="F43" i="1" s="1"/>
  <c r="H43" i="1" l="1"/>
  <c r="G43" i="1" s="1"/>
  <c r="I43" i="1" s="1"/>
  <c r="H44" i="1" s="1"/>
  <c r="F44" i="1" l="1"/>
  <c r="G44" i="1" s="1"/>
  <c r="I44" i="1" s="1"/>
  <c r="F45" i="1" s="1"/>
  <c r="H45" i="1" l="1"/>
  <c r="G45" i="1" s="1"/>
  <c r="I45" i="1" s="1"/>
  <c r="H46" i="1" s="1"/>
  <c r="F46" i="1" l="1"/>
  <c r="G46" i="1" s="1"/>
  <c r="I46" i="1" s="1"/>
  <c r="F47" i="1" l="1"/>
  <c r="H47" i="1"/>
  <c r="G47" i="1" s="1"/>
  <c r="I47" i="1" s="1"/>
  <c r="F48" i="1" l="1"/>
  <c r="H48" i="1"/>
  <c r="G48" i="1" l="1"/>
  <c r="I48" i="1" s="1"/>
  <c r="F49" i="1" s="1"/>
  <c r="H49" i="1" l="1"/>
  <c r="G49" i="1" s="1"/>
  <c r="I49" i="1" s="1"/>
  <c r="F50" i="1" s="1"/>
  <c r="H50" i="1" l="1"/>
  <c r="G50" i="1" s="1"/>
  <c r="I50" i="1" s="1"/>
  <c r="H51" i="1" s="1"/>
  <c r="F51" i="1" l="1"/>
  <c r="G51" i="1" s="1"/>
  <c r="I51" i="1" s="1"/>
  <c r="F52" i="1" l="1"/>
  <c r="H52" i="1"/>
  <c r="G52" i="1" l="1"/>
  <c r="I52" i="1" s="1"/>
  <c r="F53" i="1" s="1"/>
  <c r="H53" i="1" l="1"/>
  <c r="G53" i="1" s="1"/>
  <c r="I53" i="1" s="1"/>
  <c r="F54" i="1" s="1"/>
  <c r="H54" i="1" l="1"/>
  <c r="G54" i="1" s="1"/>
  <c r="I54" i="1" s="1"/>
  <c r="F55" i="1" s="1"/>
  <c r="H55" i="1" l="1"/>
  <c r="G55" i="1" s="1"/>
  <c r="I55" i="1" s="1"/>
  <c r="H56" i="1" s="1"/>
  <c r="F56" i="1" l="1"/>
  <c r="G56" i="1" s="1"/>
  <c r="I56" i="1" s="1"/>
  <c r="F57" i="1" s="1"/>
  <c r="H57" i="1" l="1"/>
  <c r="G57" i="1" s="1"/>
  <c r="I57" i="1" s="1"/>
  <c r="F58" i="1" s="1"/>
  <c r="H58" i="1" l="1"/>
  <c r="G58" i="1" s="1"/>
  <c r="I58" i="1" s="1"/>
  <c r="H59" i="1" s="1"/>
  <c r="F59" i="1" l="1"/>
  <c r="G59" i="1" s="1"/>
  <c r="I59" i="1" s="1"/>
  <c r="H60" i="1" l="1"/>
  <c r="F60" i="1"/>
  <c r="G60" i="1" l="1"/>
  <c r="I60" i="1" s="1"/>
  <c r="F61" i="1"/>
  <c r="H61" i="1"/>
  <c r="G61" i="1" s="1"/>
  <c r="I61" i="1" s="1"/>
  <c r="H62" i="1" l="1"/>
  <c r="F62" i="1"/>
  <c r="G62" i="1" l="1"/>
  <c r="I62" i="1" s="1"/>
  <c r="H63" i="1" l="1"/>
  <c r="F63" i="1"/>
  <c r="G63" i="1" l="1"/>
  <c r="I63" i="1" s="1"/>
  <c r="F64" i="1" l="1"/>
  <c r="H64" i="1"/>
  <c r="G64" i="1" l="1"/>
  <c r="I64" i="1" s="1"/>
  <c r="F65" i="1" s="1"/>
  <c r="H65" i="1" l="1"/>
  <c r="G65" i="1" s="1"/>
  <c r="I65" i="1" s="1"/>
  <c r="F66" i="1" l="1"/>
  <c r="H66" i="1"/>
  <c r="G66" i="1" l="1"/>
  <c r="I66" i="1" s="1"/>
  <c r="F67" i="1" s="1"/>
  <c r="H67" i="1" l="1"/>
  <c r="G67" i="1" s="1"/>
  <c r="I67" i="1" s="1"/>
  <c r="F68" i="1" s="1"/>
  <c r="H68" i="1" l="1"/>
  <c r="G68" i="1" s="1"/>
  <c r="I68" i="1" s="1"/>
  <c r="H69" i="1" s="1"/>
  <c r="F69" i="1" l="1"/>
  <c r="G69" i="1" s="1"/>
  <c r="I69" i="1" s="1"/>
  <c r="F70" i="1" l="1"/>
  <c r="H70" i="1"/>
  <c r="G70" i="1" s="1"/>
  <c r="I70" i="1" s="1"/>
  <c r="F71" i="1" l="1"/>
  <c r="H71" i="1"/>
  <c r="G71" i="1" s="1"/>
  <c r="I71" i="1" s="1"/>
  <c r="F72" i="1" l="1"/>
  <c r="H72" i="1"/>
  <c r="G72" i="1" s="1"/>
  <c r="I72" i="1" s="1"/>
  <c r="F73" i="1" l="1"/>
  <c r="H73" i="1"/>
  <c r="G73" i="1" l="1"/>
  <c r="I73" i="1" s="1"/>
  <c r="F74" i="1" s="1"/>
  <c r="H74" i="1" l="1"/>
  <c r="G74" i="1" s="1"/>
  <c r="I74" i="1" s="1"/>
  <c r="F75" i="1" s="1"/>
  <c r="H75" i="1" l="1"/>
  <c r="G75" i="1" s="1"/>
  <c r="I75" i="1" s="1"/>
  <c r="F76" i="1" s="1"/>
  <c r="H76" i="1" l="1"/>
  <c r="G76" i="1" s="1"/>
  <c r="I76" i="1" s="1"/>
  <c r="F77" i="1" s="1"/>
  <c r="H77" i="1" l="1"/>
  <c r="G77" i="1" s="1"/>
  <c r="I77" i="1" s="1"/>
  <c r="F78" i="1" s="1"/>
  <c r="H78" i="1" l="1"/>
  <c r="G78" i="1" s="1"/>
  <c r="I78" i="1" s="1"/>
  <c r="F79" i="1" s="1"/>
  <c r="H79" i="1" l="1"/>
  <c r="G79" i="1" s="1"/>
  <c r="I79" i="1" s="1"/>
  <c r="F80" i="1" s="1"/>
  <c r="H80" i="1" l="1"/>
  <c r="G80" i="1" s="1"/>
  <c r="I80" i="1" s="1"/>
  <c r="F81" i="1" s="1"/>
  <c r="H81" i="1" l="1"/>
  <c r="G81" i="1" s="1"/>
  <c r="I81" i="1" s="1"/>
  <c r="F82" i="1" s="1"/>
  <c r="H82" i="1" l="1"/>
  <c r="G82" i="1" s="1"/>
  <c r="I82" i="1" s="1"/>
  <c r="F83" i="1" s="1"/>
  <c r="H83" i="1" l="1"/>
  <c r="G83" i="1" s="1"/>
  <c r="I83" i="1" s="1"/>
  <c r="H84" i="1" s="1"/>
  <c r="F84" i="1" l="1"/>
  <c r="G84" i="1" s="1"/>
  <c r="I84" i="1" s="1"/>
  <c r="H85" i="1" s="1"/>
  <c r="F85" i="1" l="1"/>
  <c r="G85" i="1" s="1"/>
  <c r="I85" i="1" s="1"/>
  <c r="H86" i="1" l="1"/>
  <c r="F86" i="1"/>
  <c r="G86" i="1" l="1"/>
  <c r="I86" i="1" s="1"/>
  <c r="H87" i="1" s="1"/>
  <c r="F87" i="1" l="1"/>
  <c r="G87" i="1" s="1"/>
  <c r="I87" i="1" s="1"/>
  <c r="H88" i="1" l="1"/>
  <c r="F88" i="1"/>
  <c r="G88" i="1" l="1"/>
  <c r="I88" i="1" s="1"/>
  <c r="F89" i="1" l="1"/>
  <c r="H89" i="1"/>
  <c r="G89" i="1" l="1"/>
  <c r="I89" i="1" s="1"/>
  <c r="F90" i="1" l="1"/>
  <c r="H90" i="1"/>
  <c r="G90" i="1" l="1"/>
  <c r="I90" i="1" s="1"/>
  <c r="F91" i="1" l="1"/>
  <c r="H91" i="1"/>
  <c r="G91" i="1" l="1"/>
  <c r="I91" i="1" s="1"/>
  <c r="H92" i="1" l="1"/>
  <c r="F92" i="1"/>
  <c r="G92" i="1" l="1"/>
  <c r="I92" i="1" s="1"/>
  <c r="F93" i="1" l="1"/>
  <c r="H93" i="1"/>
  <c r="G93" i="1" l="1"/>
  <c r="I93" i="1" s="1"/>
  <c r="H94" i="1" l="1"/>
  <c r="F94" i="1"/>
  <c r="G94" i="1" l="1"/>
  <c r="I94" i="1" s="1"/>
  <c r="F95" i="1" s="1"/>
  <c r="H95" i="1" l="1"/>
  <c r="G95" i="1" s="1"/>
  <c r="I95" i="1" s="1"/>
  <c r="H96" i="1" l="1"/>
  <c r="F96" i="1"/>
  <c r="G96" i="1" l="1"/>
  <c r="I96" i="1" s="1"/>
  <c r="F97" i="1" s="1"/>
  <c r="H97" i="1" l="1"/>
  <c r="G97" i="1" s="1"/>
  <c r="I97" i="1" s="1"/>
  <c r="F98" i="1" l="1"/>
  <c r="H98" i="1"/>
  <c r="G98" i="1" l="1"/>
  <c r="I98" i="1" s="1"/>
  <c r="F99" i="1" l="1"/>
  <c r="H99" i="1"/>
  <c r="G99" i="1" l="1"/>
  <c r="I99" i="1" s="1"/>
  <c r="H100" i="1" l="1"/>
  <c r="F100" i="1"/>
  <c r="G100" i="1" l="1"/>
  <c r="I100" i="1" s="1"/>
  <c r="F101" i="1" l="1"/>
  <c r="H101" i="1"/>
  <c r="G101" i="1" l="1"/>
  <c r="I101" i="1" s="1"/>
  <c r="H102" i="1" l="1"/>
  <c r="F102" i="1"/>
  <c r="G102" i="1" l="1"/>
  <c r="I102" i="1" s="1"/>
  <c r="F103" i="1" s="1"/>
  <c r="H103" i="1" l="1"/>
  <c r="G103" i="1" s="1"/>
  <c r="I103" i="1" s="1"/>
  <c r="F104" i="1" l="1"/>
  <c r="H104" i="1"/>
  <c r="G104" i="1" s="1"/>
  <c r="I104" i="1" s="1"/>
  <c r="F105" i="1" l="1"/>
  <c r="H105" i="1"/>
  <c r="G105" i="1" l="1"/>
  <c r="I105" i="1" s="1"/>
  <c r="H106" i="1"/>
  <c r="F106" i="1"/>
  <c r="G106" i="1" l="1"/>
  <c r="I106" i="1" s="1"/>
  <c r="H107" i="1" s="1"/>
  <c r="F107" i="1" l="1"/>
  <c r="G107" i="1" s="1"/>
  <c r="I107" i="1" s="1"/>
  <c r="H108" i="1" l="1"/>
  <c r="F108" i="1"/>
  <c r="G108" i="1" l="1"/>
  <c r="I108" i="1" s="1"/>
  <c r="F109" i="1"/>
  <c r="H109" i="1"/>
  <c r="G109" i="1" s="1"/>
  <c r="I109" i="1" s="1"/>
  <c r="F110" i="1" l="1"/>
  <c r="H110" i="1"/>
  <c r="G110" i="1" l="1"/>
  <c r="I110" i="1" s="1"/>
  <c r="F111" i="1"/>
  <c r="H111" i="1"/>
  <c r="G111" i="1" s="1"/>
  <c r="I111" i="1" s="1"/>
  <c r="H112" i="1" l="1"/>
  <c r="F112" i="1"/>
  <c r="G112" i="1" l="1"/>
  <c r="I112" i="1" s="1"/>
  <c r="F113" i="1" s="1"/>
  <c r="H113" i="1" l="1"/>
  <c r="G113" i="1" s="1"/>
  <c r="I113" i="1" s="1"/>
  <c r="F114" i="1" l="1"/>
  <c r="H114" i="1"/>
  <c r="G114" i="1" l="1"/>
  <c r="I114" i="1" s="1"/>
  <c r="H115" i="1" l="1"/>
  <c r="F115" i="1"/>
  <c r="G115" i="1" l="1"/>
  <c r="I115" i="1" s="1"/>
  <c r="H116" i="1" s="1"/>
  <c r="F116" i="1" l="1"/>
  <c r="G116" i="1" s="1"/>
  <c r="I116" i="1" s="1"/>
  <c r="F117" i="1" l="1"/>
  <c r="H117" i="1"/>
  <c r="G117" i="1" s="1"/>
  <c r="I117" i="1" s="1"/>
  <c r="F118" i="1" l="1"/>
  <c r="H118" i="1"/>
  <c r="G118" i="1" s="1"/>
  <c r="I118" i="1" s="1"/>
  <c r="F119" i="1" l="1"/>
  <c r="H119" i="1"/>
  <c r="G119" i="1" s="1"/>
  <c r="I119" i="1" s="1"/>
  <c r="F120" i="1" l="1"/>
  <c r="H120" i="1"/>
  <c r="G120" i="1" s="1"/>
  <c r="I120" i="1" s="1"/>
  <c r="H121" i="1" l="1"/>
  <c r="F121" i="1"/>
  <c r="G121" i="1" l="1"/>
  <c r="I121" i="1" s="1"/>
  <c r="F122" i="1" l="1"/>
  <c r="H122" i="1"/>
  <c r="G122" i="1" s="1"/>
  <c r="I122" i="1" s="1"/>
  <c r="F123" i="1" l="1"/>
  <c r="H123" i="1"/>
  <c r="G123" i="1" l="1"/>
  <c r="I123" i="1" s="1"/>
  <c r="H124" i="1"/>
  <c r="F124" i="1"/>
  <c r="G124" i="1" l="1"/>
  <c r="I124" i="1" s="1"/>
</calcChain>
</file>

<file path=xl/sharedStrings.xml><?xml version="1.0" encoding="utf-8"?>
<sst xmlns="http://schemas.openxmlformats.org/spreadsheetml/2006/main" count="7" uniqueCount="7">
  <si>
    <t>Taxa de juros</t>
  </si>
  <si>
    <t>Parc.</t>
  </si>
  <si>
    <t>Data</t>
  </si>
  <si>
    <t>Juros</t>
  </si>
  <si>
    <t>Amort</t>
  </si>
  <si>
    <t>Pgto</t>
  </si>
  <si>
    <t>Saldo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</si>
</sst>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164" formatCode="#,##0.00_ ;[Red]\-#,##0.00\ "/>
    <numFmt numFmtId="165" formatCode="#,##0.00000_ ;[Red]\-#,##0.00000\ "/>
    <numFmt numFmtId="166" formatCode="0.0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166" fontId="2" fillId="3" borderId="1" xfId="1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17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17" fontId="2" fillId="2" borderId="1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8" fontId="2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165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profelisson.com.br/2013/06/03/tabela-price-e-os-efeitos-da-inflaca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321359</xdr:colOff>
      <xdr:row>2</xdr:row>
      <xdr:rowOff>76200</xdr:rowOff>
    </xdr:from>
    <xdr:to>
      <xdr:col>15</xdr:col>
      <xdr:colOff>266699</xdr:colOff>
      <xdr:row>11</xdr:row>
      <xdr:rowOff>155088</xdr:rowOff>
    </xdr:to>
    <xdr:pic>
      <xdr:nvPicPr>
        <xdr:cNvPr id="3" name="Imagem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4734" y="609600"/>
          <a:ext cx="3993465" cy="2479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24"/>
  <sheetViews>
    <sheetView showGridLines="0" tabSelected="1" workbookViewId="0">
      <selection activeCell="I2" sqref="I2"/>
    </sheetView>
  </sheetViews>
  <sheetFormatPr defaultRowHeight="21" x14ac:dyDescent="0.35"/>
  <cols>
    <col min="1" max="1" width="9.140625" style="2"/>
    <col min="2" max="2" width="17.85546875" style="2" bestFit="1" customWidth="1"/>
    <col min="3" max="3" width="9.140625" style="2"/>
    <col min="4" max="4" width="9.42578125" style="15" bestFit="1" customWidth="1"/>
    <col min="5" max="5" width="14.42578125" style="15" customWidth="1"/>
    <col min="6" max="7" width="14.5703125" style="15" customWidth="1"/>
    <col min="8" max="8" width="14.42578125" style="15" customWidth="1"/>
    <col min="9" max="9" width="15.7109375" style="15" customWidth="1"/>
    <col min="10" max="10" width="9.140625" style="2"/>
    <col min="11" max="11" width="11.7109375" style="2" bestFit="1" customWidth="1"/>
    <col min="12" max="12" width="12.42578125" style="2" bestFit="1" customWidth="1"/>
    <col min="13" max="16384" width="9.140625" style="2"/>
  </cols>
  <sheetData>
    <row r="2" spans="2:16" x14ac:dyDescent="0.35">
      <c r="J2" s="16"/>
      <c r="K2" s="16"/>
      <c r="L2" s="16"/>
      <c r="M2" s="16"/>
      <c r="N2" s="16"/>
      <c r="O2" s="16"/>
      <c r="P2" s="16"/>
    </row>
    <row r="3" spans="2:16" x14ac:dyDescent="0.35">
      <c r="B3" s="1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16"/>
      <c r="K3" s="16"/>
      <c r="L3" s="16"/>
      <c r="M3" s="16"/>
      <c r="N3" s="16"/>
      <c r="O3" s="16"/>
      <c r="P3" s="16"/>
    </row>
    <row r="4" spans="2:16" x14ac:dyDescent="0.35">
      <c r="B4" s="4">
        <v>9.4240000000000001E-3</v>
      </c>
      <c r="D4" s="5"/>
      <c r="E4" s="5"/>
      <c r="F4" s="5"/>
      <c r="G4" s="5"/>
      <c r="H4" s="5"/>
      <c r="I4" s="6">
        <v>32400</v>
      </c>
      <c r="J4" s="16"/>
      <c r="K4" s="16"/>
      <c r="L4" s="16"/>
      <c r="M4" s="16"/>
      <c r="N4" s="16"/>
      <c r="O4" s="16"/>
      <c r="P4" s="16"/>
    </row>
    <row r="5" spans="2:16" x14ac:dyDescent="0.35">
      <c r="D5" s="5">
        <v>120</v>
      </c>
      <c r="E5" s="7">
        <v>40422</v>
      </c>
      <c r="F5" s="6">
        <f t="shared" ref="F5:F38" si="0">I4*$B$4</f>
        <v>305.33760000000001</v>
      </c>
      <c r="G5" s="6">
        <f>H5-F5</f>
        <v>146.65464859473519</v>
      </c>
      <c r="H5" s="8">
        <f>PMT($B$4,D5,-I4)</f>
        <v>451.9922485947352</v>
      </c>
      <c r="I5" s="6">
        <f>I4-G5</f>
        <v>32253.345351405264</v>
      </c>
      <c r="J5" s="16"/>
      <c r="K5" s="16"/>
      <c r="L5" s="16"/>
      <c r="M5" s="16"/>
      <c r="N5" s="16"/>
      <c r="O5" s="16"/>
      <c r="P5" s="16"/>
    </row>
    <row r="6" spans="2:16" x14ac:dyDescent="0.35">
      <c r="D6" s="5">
        <v>119</v>
      </c>
      <c r="E6" s="7">
        <v>40452</v>
      </c>
      <c r="F6" s="6">
        <f t="shared" ref="F6:F15" si="1">I5*$B$4</f>
        <v>303.95552659164321</v>
      </c>
      <c r="G6" s="6">
        <f t="shared" ref="G6:G37" si="2">H6-F6</f>
        <v>148.036722003092</v>
      </c>
      <c r="H6" s="8">
        <f t="shared" ref="H6:H15" si="3">PMT($B$4,D6,-I5)</f>
        <v>451.9922485947352</v>
      </c>
      <c r="I6" s="6">
        <f t="shared" ref="I6:I15" si="4">I5-G6</f>
        <v>32105.30862940217</v>
      </c>
      <c r="J6" s="16"/>
      <c r="K6" s="16"/>
      <c r="L6" s="16"/>
      <c r="M6" s="16"/>
      <c r="N6" s="16"/>
      <c r="O6" s="16"/>
      <c r="P6" s="16"/>
    </row>
    <row r="7" spans="2:16" x14ac:dyDescent="0.35">
      <c r="D7" s="5">
        <v>118</v>
      </c>
      <c r="E7" s="7">
        <v>40483</v>
      </c>
      <c r="F7" s="6">
        <f t="shared" si="1"/>
        <v>302.56042852348605</v>
      </c>
      <c r="G7" s="6">
        <f t="shared" si="2"/>
        <v>149.43182007124909</v>
      </c>
      <c r="H7" s="8">
        <f t="shared" si="3"/>
        <v>451.99224859473514</v>
      </c>
      <c r="I7" s="6">
        <f t="shared" si="4"/>
        <v>31955.876809330923</v>
      </c>
      <c r="J7" s="16"/>
      <c r="K7" s="16"/>
      <c r="L7" s="16"/>
      <c r="M7" s="16"/>
      <c r="N7" s="16"/>
      <c r="O7" s="16"/>
      <c r="P7" s="16"/>
    </row>
    <row r="8" spans="2:16" x14ac:dyDescent="0.35">
      <c r="D8" s="5">
        <v>117</v>
      </c>
      <c r="E8" s="7">
        <v>40513</v>
      </c>
      <c r="F8" s="6">
        <f t="shared" si="1"/>
        <v>301.15218305113461</v>
      </c>
      <c r="G8" s="6">
        <f t="shared" si="2"/>
        <v>150.84006554360053</v>
      </c>
      <c r="H8" s="8">
        <f t="shared" si="3"/>
        <v>451.99224859473514</v>
      </c>
      <c r="I8" s="6">
        <f t="shared" si="4"/>
        <v>31805.036743787321</v>
      </c>
      <c r="J8" s="16"/>
      <c r="K8" s="16"/>
      <c r="L8" s="16"/>
      <c r="M8" s="16"/>
      <c r="N8" s="16"/>
      <c r="O8" s="16"/>
      <c r="P8" s="16"/>
    </row>
    <row r="9" spans="2:16" x14ac:dyDescent="0.35">
      <c r="D9" s="5">
        <v>116</v>
      </c>
      <c r="E9" s="7">
        <v>40544</v>
      </c>
      <c r="F9" s="6">
        <f t="shared" si="1"/>
        <v>299.73066627345173</v>
      </c>
      <c r="G9" s="6">
        <f t="shared" si="2"/>
        <v>152.26158232128347</v>
      </c>
      <c r="H9" s="8">
        <f t="shared" si="3"/>
        <v>451.9922485947352</v>
      </c>
      <c r="I9" s="6">
        <f t="shared" si="4"/>
        <v>31652.775161466037</v>
      </c>
      <c r="J9" s="16"/>
      <c r="K9" s="16"/>
      <c r="L9" s="16"/>
      <c r="M9" s="16"/>
      <c r="N9" s="16"/>
      <c r="O9" s="16"/>
      <c r="P9" s="16"/>
    </row>
    <row r="10" spans="2:16" x14ac:dyDescent="0.35">
      <c r="D10" s="5">
        <v>115</v>
      </c>
      <c r="E10" s="7">
        <v>40575</v>
      </c>
      <c r="F10" s="6">
        <f t="shared" si="1"/>
        <v>298.29575312165593</v>
      </c>
      <c r="G10" s="6">
        <f t="shared" si="2"/>
        <v>153.69649547307921</v>
      </c>
      <c r="H10" s="8">
        <f t="shared" si="3"/>
        <v>451.99224859473514</v>
      </c>
      <c r="I10" s="6">
        <f t="shared" si="4"/>
        <v>31499.078665992958</v>
      </c>
      <c r="J10" s="16"/>
      <c r="K10" s="16"/>
      <c r="L10" s="16"/>
      <c r="M10" s="16"/>
      <c r="N10" s="16"/>
      <c r="O10" s="16"/>
      <c r="P10" s="16"/>
    </row>
    <row r="11" spans="2:16" x14ac:dyDescent="0.35">
      <c r="D11" s="5">
        <v>114</v>
      </c>
      <c r="E11" s="7">
        <v>40603</v>
      </c>
      <c r="F11" s="6">
        <f t="shared" si="1"/>
        <v>296.84731734831763</v>
      </c>
      <c r="G11" s="6">
        <f t="shared" si="2"/>
        <v>155.14493124641757</v>
      </c>
      <c r="H11" s="8">
        <f t="shared" si="3"/>
        <v>451.9922485947352</v>
      </c>
      <c r="I11" s="6">
        <f t="shared" si="4"/>
        <v>31343.933734746541</v>
      </c>
      <c r="J11" s="16"/>
      <c r="K11" s="16"/>
      <c r="L11" s="16"/>
      <c r="M11" s="16"/>
      <c r="N11" s="16"/>
      <c r="O11" s="16"/>
      <c r="P11" s="16"/>
    </row>
    <row r="12" spans="2:16" x14ac:dyDescent="0.35">
      <c r="D12" s="5">
        <v>113</v>
      </c>
      <c r="E12" s="7">
        <v>40634</v>
      </c>
      <c r="F12" s="6">
        <f t="shared" si="1"/>
        <v>295.38523151625139</v>
      </c>
      <c r="G12" s="6">
        <f t="shared" si="2"/>
        <v>156.60701707848375</v>
      </c>
      <c r="H12" s="8">
        <f t="shared" si="3"/>
        <v>451.99224859473514</v>
      </c>
      <c r="I12" s="6">
        <f t="shared" si="4"/>
        <v>31187.326717668057</v>
      </c>
      <c r="J12" s="16"/>
      <c r="K12" s="16"/>
      <c r="L12" s="16"/>
      <c r="M12" s="16"/>
      <c r="N12" s="16"/>
      <c r="O12" s="16"/>
      <c r="P12" s="16"/>
    </row>
    <row r="13" spans="2:16" x14ac:dyDescent="0.35">
      <c r="D13" s="5">
        <v>112</v>
      </c>
      <c r="E13" s="7">
        <v>40664</v>
      </c>
      <c r="F13" s="6">
        <f t="shared" si="1"/>
        <v>293.90936698730377</v>
      </c>
      <c r="G13" s="6">
        <f t="shared" si="2"/>
        <v>158.08288160743137</v>
      </c>
      <c r="H13" s="8">
        <f t="shared" si="3"/>
        <v>451.99224859473514</v>
      </c>
      <c r="I13" s="6">
        <f t="shared" si="4"/>
        <v>31029.243836060625</v>
      </c>
      <c r="J13" s="16"/>
      <c r="K13" s="16"/>
      <c r="L13" s="16"/>
      <c r="M13" s="16"/>
      <c r="N13" s="16"/>
      <c r="O13" s="16"/>
      <c r="P13" s="16"/>
    </row>
    <row r="14" spans="2:16" x14ac:dyDescent="0.35">
      <c r="D14" s="5">
        <v>111</v>
      </c>
      <c r="E14" s="7">
        <v>40695</v>
      </c>
      <c r="F14" s="6">
        <f t="shared" si="1"/>
        <v>292.41959391103535</v>
      </c>
      <c r="G14" s="6">
        <f t="shared" si="2"/>
        <v>159.57265468369974</v>
      </c>
      <c r="H14" s="8">
        <f t="shared" si="3"/>
        <v>451.99224859473509</v>
      </c>
      <c r="I14" s="6">
        <f t="shared" si="4"/>
        <v>30869.671181376925</v>
      </c>
    </row>
    <row r="15" spans="2:16" x14ac:dyDescent="0.35">
      <c r="D15" s="5">
        <v>110</v>
      </c>
      <c r="E15" s="7">
        <v>40725</v>
      </c>
      <c r="F15" s="6">
        <f t="shared" si="1"/>
        <v>290.91578121329616</v>
      </c>
      <c r="G15" s="6">
        <f t="shared" si="2"/>
        <v>161.07646738143904</v>
      </c>
      <c r="H15" s="8">
        <f t="shared" si="3"/>
        <v>451.9922485947352</v>
      </c>
      <c r="I15" s="6">
        <f t="shared" si="4"/>
        <v>30708.594713995488</v>
      </c>
    </row>
    <row r="16" spans="2:16" x14ac:dyDescent="0.35">
      <c r="D16" s="5">
        <v>109</v>
      </c>
      <c r="E16" s="9">
        <v>40756</v>
      </c>
      <c r="F16" s="10">
        <f t="shared" ref="F16:F37" si="5">I15*$B$4</f>
        <v>289.39779658469348</v>
      </c>
      <c r="G16" s="10">
        <f t="shared" si="2"/>
        <v>162.59445201004166</v>
      </c>
      <c r="H16" s="11">
        <f t="shared" ref="H16:H37" si="6">PMT($B$4,D16,-I15)</f>
        <v>451.99224859473514</v>
      </c>
      <c r="I16" s="10">
        <f>(I15-G16)*1.07</f>
        <v>32684.220280324429</v>
      </c>
    </row>
    <row r="17" spans="4:11" x14ac:dyDescent="0.35">
      <c r="D17" s="5">
        <v>108</v>
      </c>
      <c r="E17" s="7">
        <v>40787</v>
      </c>
      <c r="F17" s="6">
        <f t="shared" si="5"/>
        <v>308.01609192177744</v>
      </c>
      <c r="G17" s="6">
        <f t="shared" si="2"/>
        <v>175.61561407458913</v>
      </c>
      <c r="H17" s="8">
        <f t="shared" si="6"/>
        <v>483.63170599636658</v>
      </c>
      <c r="I17" s="6">
        <f t="shared" ref="I17:I37" si="7">I16-G17</f>
        <v>32508.604666249841</v>
      </c>
    </row>
    <row r="18" spans="4:11" x14ac:dyDescent="0.35">
      <c r="D18" s="5">
        <v>107</v>
      </c>
      <c r="E18" s="7">
        <v>40817</v>
      </c>
      <c r="F18" s="6">
        <f t="shared" si="5"/>
        <v>306.36109037473852</v>
      </c>
      <c r="G18" s="6">
        <f t="shared" si="2"/>
        <v>177.27061562162811</v>
      </c>
      <c r="H18" s="8">
        <f t="shared" si="6"/>
        <v>483.63170599636663</v>
      </c>
      <c r="I18" s="6">
        <f t="shared" si="7"/>
        <v>32331.334050628215</v>
      </c>
    </row>
    <row r="19" spans="4:11" x14ac:dyDescent="0.35">
      <c r="D19" s="5">
        <v>106</v>
      </c>
      <c r="E19" s="7">
        <v>40848</v>
      </c>
      <c r="F19" s="6">
        <f t="shared" si="5"/>
        <v>304.69049209312033</v>
      </c>
      <c r="G19" s="6">
        <f t="shared" si="2"/>
        <v>178.94121390324636</v>
      </c>
      <c r="H19" s="8">
        <f t="shared" si="6"/>
        <v>483.63170599636669</v>
      </c>
      <c r="I19" s="6">
        <f t="shared" si="7"/>
        <v>32152.392836724968</v>
      </c>
    </row>
    <row r="20" spans="4:11" x14ac:dyDescent="0.35">
      <c r="D20" s="5">
        <v>105</v>
      </c>
      <c r="E20" s="7">
        <v>40878</v>
      </c>
      <c r="F20" s="6">
        <f t="shared" si="5"/>
        <v>303.00415009329612</v>
      </c>
      <c r="G20" s="6">
        <f t="shared" si="2"/>
        <v>180.62755590307057</v>
      </c>
      <c r="H20" s="8">
        <f t="shared" si="6"/>
        <v>483.63170599636669</v>
      </c>
      <c r="I20" s="6">
        <f t="shared" si="7"/>
        <v>31971.765280821899</v>
      </c>
    </row>
    <row r="21" spans="4:11" x14ac:dyDescent="0.35">
      <c r="D21" s="5">
        <v>104</v>
      </c>
      <c r="E21" s="7">
        <v>40909</v>
      </c>
      <c r="F21" s="6">
        <f t="shared" si="5"/>
        <v>301.3019160064656</v>
      </c>
      <c r="G21" s="6">
        <f t="shared" si="2"/>
        <v>182.32978998990109</v>
      </c>
      <c r="H21" s="8">
        <f t="shared" si="6"/>
        <v>483.63170599636669</v>
      </c>
      <c r="I21" s="6">
        <f t="shared" si="7"/>
        <v>31789.435490831998</v>
      </c>
    </row>
    <row r="22" spans="4:11" x14ac:dyDescent="0.35">
      <c r="D22" s="5">
        <v>103</v>
      </c>
      <c r="E22" s="7">
        <v>40940</v>
      </c>
      <c r="F22" s="6">
        <f t="shared" si="5"/>
        <v>299.58364006560078</v>
      </c>
      <c r="G22" s="6">
        <f t="shared" si="2"/>
        <v>184.04806593076597</v>
      </c>
      <c r="H22" s="8">
        <f t="shared" si="6"/>
        <v>483.63170599636675</v>
      </c>
      <c r="I22" s="6">
        <f t="shared" si="7"/>
        <v>31605.387424901233</v>
      </c>
    </row>
    <row r="23" spans="4:11" x14ac:dyDescent="0.35">
      <c r="D23" s="5">
        <v>102</v>
      </c>
      <c r="E23" s="7">
        <v>40969</v>
      </c>
      <c r="F23" s="6">
        <f t="shared" si="5"/>
        <v>297.84917109226922</v>
      </c>
      <c r="G23" s="6">
        <f t="shared" si="2"/>
        <v>185.78253490409764</v>
      </c>
      <c r="H23" s="8">
        <f t="shared" si="6"/>
        <v>483.63170599636686</v>
      </c>
      <c r="I23" s="6">
        <f t="shared" si="7"/>
        <v>31419.604889997136</v>
      </c>
    </row>
    <row r="24" spans="4:11" x14ac:dyDescent="0.35">
      <c r="D24" s="5">
        <v>101</v>
      </c>
      <c r="E24" s="7">
        <v>41000</v>
      </c>
      <c r="F24" s="6">
        <f t="shared" si="5"/>
        <v>296.09835648333302</v>
      </c>
      <c r="G24" s="6">
        <f t="shared" si="2"/>
        <v>187.53334951303373</v>
      </c>
      <c r="H24" s="8">
        <f t="shared" si="6"/>
        <v>483.63170599636675</v>
      </c>
      <c r="I24" s="6">
        <f t="shared" si="7"/>
        <v>31232.071540484103</v>
      </c>
    </row>
    <row r="25" spans="4:11" x14ac:dyDescent="0.35">
      <c r="D25" s="5">
        <v>100</v>
      </c>
      <c r="E25" s="7">
        <v>41030</v>
      </c>
      <c r="F25" s="6">
        <f t="shared" si="5"/>
        <v>294.33104219752221</v>
      </c>
      <c r="G25" s="6">
        <f t="shared" si="2"/>
        <v>189.30066379884454</v>
      </c>
      <c r="H25" s="8">
        <f t="shared" si="6"/>
        <v>483.63170599636675</v>
      </c>
      <c r="I25" s="6">
        <f t="shared" si="7"/>
        <v>31042.770876685259</v>
      </c>
    </row>
    <row r="26" spans="4:11" x14ac:dyDescent="0.35">
      <c r="D26" s="5">
        <v>99</v>
      </c>
      <c r="E26" s="7">
        <v>41061</v>
      </c>
      <c r="F26" s="6">
        <f t="shared" si="5"/>
        <v>292.54707274188189</v>
      </c>
      <c r="G26" s="6">
        <f t="shared" si="2"/>
        <v>191.08463325448486</v>
      </c>
      <c r="H26" s="8">
        <f t="shared" si="6"/>
        <v>483.63170599636675</v>
      </c>
      <c r="I26" s="6">
        <f t="shared" si="7"/>
        <v>30851.686243430773</v>
      </c>
    </row>
    <row r="27" spans="4:11" x14ac:dyDescent="0.35">
      <c r="D27" s="5">
        <v>98</v>
      </c>
      <c r="E27" s="7">
        <v>41091</v>
      </c>
      <c r="F27" s="6">
        <f t="shared" si="5"/>
        <v>290.74629115809159</v>
      </c>
      <c r="G27" s="6">
        <f t="shared" si="2"/>
        <v>192.88541483827515</v>
      </c>
      <c r="H27" s="8">
        <f t="shared" si="6"/>
        <v>483.63170599636675</v>
      </c>
      <c r="I27" s="6">
        <f t="shared" si="7"/>
        <v>30658.800828592499</v>
      </c>
    </row>
    <row r="28" spans="4:11" x14ac:dyDescent="0.35">
      <c r="D28" s="5">
        <v>97</v>
      </c>
      <c r="E28" s="9">
        <v>41122</v>
      </c>
      <c r="F28" s="10">
        <f t="shared" si="5"/>
        <v>288.92853900865572</v>
      </c>
      <c r="G28" s="10">
        <f t="shared" si="2"/>
        <v>194.70316698771103</v>
      </c>
      <c r="H28" s="11">
        <f t="shared" si="6"/>
        <v>483.63170599636675</v>
      </c>
      <c r="I28" s="10">
        <f>(I27-G28)*1.07</f>
        <v>32596.584497917127</v>
      </c>
    </row>
    <row r="29" spans="4:11" x14ac:dyDescent="0.35">
      <c r="D29" s="5">
        <v>96</v>
      </c>
      <c r="E29" s="7">
        <v>41153</v>
      </c>
      <c r="F29" s="6">
        <f t="shared" si="5"/>
        <v>307.19021230837103</v>
      </c>
      <c r="G29" s="6">
        <f t="shared" si="2"/>
        <v>210.29571310774151</v>
      </c>
      <c r="H29" s="8">
        <f t="shared" si="6"/>
        <v>517.48592541611254</v>
      </c>
      <c r="I29" s="6">
        <f t="shared" si="7"/>
        <v>32386.288784809385</v>
      </c>
      <c r="K29" s="12"/>
    </row>
    <row r="30" spans="4:11" x14ac:dyDescent="0.35">
      <c r="D30" s="5">
        <v>95</v>
      </c>
      <c r="E30" s="7">
        <v>41183</v>
      </c>
      <c r="F30" s="6">
        <f t="shared" si="5"/>
        <v>305.20838550804365</v>
      </c>
      <c r="G30" s="6">
        <f t="shared" si="2"/>
        <v>212.27753990806889</v>
      </c>
      <c r="H30" s="8">
        <f t="shared" si="6"/>
        <v>517.48592541611254</v>
      </c>
      <c r="I30" s="6">
        <f t="shared" si="7"/>
        <v>32174.011244901318</v>
      </c>
    </row>
    <row r="31" spans="4:11" x14ac:dyDescent="0.35">
      <c r="D31" s="5">
        <v>94</v>
      </c>
      <c r="E31" s="7">
        <v>41214</v>
      </c>
      <c r="F31" s="6">
        <f t="shared" si="5"/>
        <v>303.20788197195003</v>
      </c>
      <c r="G31" s="6">
        <f t="shared" si="2"/>
        <v>214.27804344416251</v>
      </c>
      <c r="H31" s="8">
        <f t="shared" si="6"/>
        <v>517.48592541611254</v>
      </c>
      <c r="I31" s="6">
        <f t="shared" si="7"/>
        <v>31959.733201457155</v>
      </c>
    </row>
    <row r="32" spans="4:11" x14ac:dyDescent="0.35">
      <c r="D32" s="5">
        <v>93</v>
      </c>
      <c r="E32" s="7">
        <v>41244</v>
      </c>
      <c r="F32" s="6">
        <f t="shared" si="5"/>
        <v>301.18852569053223</v>
      </c>
      <c r="G32" s="6">
        <f t="shared" si="2"/>
        <v>216.29739972558031</v>
      </c>
      <c r="H32" s="8">
        <f t="shared" si="6"/>
        <v>517.48592541611254</v>
      </c>
      <c r="I32" s="6">
        <f t="shared" si="7"/>
        <v>31743.435801731575</v>
      </c>
    </row>
    <row r="33" spans="4:12" x14ac:dyDescent="0.35">
      <c r="D33" s="5">
        <v>92</v>
      </c>
      <c r="E33" s="7">
        <v>41275</v>
      </c>
      <c r="F33" s="6">
        <f t="shared" si="5"/>
        <v>299.15013899551838</v>
      </c>
      <c r="G33" s="6">
        <f t="shared" si="2"/>
        <v>218.33578642059416</v>
      </c>
      <c r="H33" s="8">
        <f t="shared" si="6"/>
        <v>517.48592541611254</v>
      </c>
      <c r="I33" s="6">
        <f t="shared" si="7"/>
        <v>31525.100015310982</v>
      </c>
    </row>
    <row r="34" spans="4:12" x14ac:dyDescent="0.35">
      <c r="D34" s="5">
        <v>91</v>
      </c>
      <c r="E34" s="7">
        <v>41306</v>
      </c>
      <c r="F34" s="6">
        <f t="shared" si="5"/>
        <v>297.09254254429067</v>
      </c>
      <c r="G34" s="6">
        <f t="shared" si="2"/>
        <v>220.39338287182187</v>
      </c>
      <c r="H34" s="8">
        <f t="shared" si="6"/>
        <v>517.48592541611254</v>
      </c>
      <c r="I34" s="6">
        <f t="shared" si="7"/>
        <v>31304.70663243916</v>
      </c>
    </row>
    <row r="35" spans="4:12" x14ac:dyDescent="0.35">
      <c r="D35" s="5">
        <v>90</v>
      </c>
      <c r="E35" s="7">
        <v>41334</v>
      </c>
      <c r="F35" s="6">
        <f t="shared" si="5"/>
        <v>295.01555530410667</v>
      </c>
      <c r="G35" s="6">
        <f t="shared" si="2"/>
        <v>222.47037011200587</v>
      </c>
      <c r="H35" s="8">
        <f t="shared" si="6"/>
        <v>517.48592541611254</v>
      </c>
      <c r="I35" s="6">
        <f t="shared" si="7"/>
        <v>31082.236262327155</v>
      </c>
    </row>
    <row r="36" spans="4:12" x14ac:dyDescent="0.35">
      <c r="D36" s="5">
        <v>89</v>
      </c>
      <c r="E36" s="7">
        <v>41365</v>
      </c>
      <c r="F36" s="6">
        <f t="shared" si="5"/>
        <v>292.91899453617111</v>
      </c>
      <c r="G36" s="6">
        <f t="shared" si="2"/>
        <v>224.56693087994142</v>
      </c>
      <c r="H36" s="8">
        <f t="shared" si="6"/>
        <v>517.48592541611254</v>
      </c>
      <c r="I36" s="6">
        <f t="shared" si="7"/>
        <v>30857.669331447214</v>
      </c>
    </row>
    <row r="37" spans="4:12" x14ac:dyDescent="0.35">
      <c r="D37" s="5">
        <v>88</v>
      </c>
      <c r="E37" s="7">
        <v>41395</v>
      </c>
      <c r="F37" s="6">
        <f t="shared" si="5"/>
        <v>290.80267577955857</v>
      </c>
      <c r="G37" s="6">
        <f t="shared" si="2"/>
        <v>226.68324963655397</v>
      </c>
      <c r="H37" s="8">
        <f t="shared" si="6"/>
        <v>517.48592541611254</v>
      </c>
      <c r="I37" s="6">
        <f t="shared" si="7"/>
        <v>30630.986081810661</v>
      </c>
      <c r="L37" s="12"/>
    </row>
    <row r="38" spans="4:12" x14ac:dyDescent="0.35">
      <c r="D38" s="5">
        <v>87</v>
      </c>
      <c r="E38" s="7">
        <v>41426</v>
      </c>
      <c r="F38" s="6">
        <f t="shared" si="0"/>
        <v>288.66641283498365</v>
      </c>
      <c r="G38" s="6">
        <f t="shared" ref="G38" si="8">H38-F38</f>
        <v>228.81951258112889</v>
      </c>
      <c r="H38" s="8">
        <f t="shared" ref="H38:H40" si="9">H37</f>
        <v>517.48592541611254</v>
      </c>
      <c r="I38" s="6">
        <f t="shared" ref="I38" si="10">(I37-G38)</f>
        <v>30402.166569229532</v>
      </c>
    </row>
    <row r="39" spans="4:12" x14ac:dyDescent="0.35">
      <c r="D39" s="5">
        <v>86</v>
      </c>
      <c r="E39" s="7">
        <v>41456</v>
      </c>
      <c r="F39" s="6">
        <f t="shared" ref="F39:F41" si="11">I38*$B$4</f>
        <v>286.5100177484191</v>
      </c>
      <c r="G39" s="6">
        <f t="shared" ref="G39:G41" si="12">H39-F39</f>
        <v>230.97590766769343</v>
      </c>
      <c r="H39" s="8">
        <f t="shared" si="9"/>
        <v>517.48592541611254</v>
      </c>
      <c r="I39" s="6">
        <f t="shared" ref="I39" si="13">(I38-G39)</f>
        <v>30171.190661561839</v>
      </c>
      <c r="K39" s="12"/>
    </row>
    <row r="40" spans="4:12" x14ac:dyDescent="0.35">
      <c r="D40" s="5">
        <v>85</v>
      </c>
      <c r="E40" s="9">
        <v>41487</v>
      </c>
      <c r="F40" s="10">
        <f t="shared" si="11"/>
        <v>284.3333007945588</v>
      </c>
      <c r="G40" s="10">
        <f t="shared" si="12"/>
        <v>233.15262462155374</v>
      </c>
      <c r="H40" s="11">
        <f t="shared" si="9"/>
        <v>517.48592541611254</v>
      </c>
      <c r="I40" s="10">
        <f>(I39-G40)*1.07</f>
        <v>32033.700699526107</v>
      </c>
      <c r="L40" s="13"/>
    </row>
    <row r="41" spans="4:12" x14ac:dyDescent="0.35">
      <c r="D41" s="5">
        <v>84</v>
      </c>
      <c r="E41" s="7">
        <v>41518</v>
      </c>
      <c r="F41" s="6">
        <f t="shared" si="11"/>
        <v>301.88559539233404</v>
      </c>
      <c r="G41" s="6">
        <f t="shared" si="12"/>
        <v>251.82434480290647</v>
      </c>
      <c r="H41" s="8">
        <f>PMT($B$4,D41,-I40)</f>
        <v>553.70994019524051</v>
      </c>
      <c r="I41" s="6">
        <f>I40-G41</f>
        <v>31781.876354723201</v>
      </c>
    </row>
    <row r="42" spans="4:12" x14ac:dyDescent="0.35">
      <c r="D42" s="5">
        <v>83</v>
      </c>
      <c r="E42" s="7">
        <v>41548</v>
      </c>
      <c r="F42" s="6">
        <f t="shared" ref="F42:F46" si="14">I41*$B$4</f>
        <v>299.51240276691146</v>
      </c>
      <c r="G42" s="6">
        <f t="shared" ref="G42:G46" si="15">H42-F42</f>
        <v>254.19753742832904</v>
      </c>
      <c r="H42" s="8">
        <f t="shared" ref="H42:H46" si="16">PMT($B$4,D42,-I41)</f>
        <v>553.70994019524051</v>
      </c>
      <c r="I42" s="6">
        <f t="shared" ref="I42:I46" si="17">I41-G42</f>
        <v>31527.678817294873</v>
      </c>
    </row>
    <row r="43" spans="4:12" x14ac:dyDescent="0.35">
      <c r="D43" s="5">
        <v>82</v>
      </c>
      <c r="E43" s="7">
        <v>41579</v>
      </c>
      <c r="F43" s="6">
        <f t="shared" si="14"/>
        <v>297.11684517418689</v>
      </c>
      <c r="G43" s="6">
        <f t="shared" si="15"/>
        <v>256.59309502105361</v>
      </c>
      <c r="H43" s="8">
        <f t="shared" si="16"/>
        <v>553.70994019524051</v>
      </c>
      <c r="I43" s="6">
        <f t="shared" si="17"/>
        <v>31271.08572227382</v>
      </c>
      <c r="L43" s="14"/>
    </row>
    <row r="44" spans="4:12" x14ac:dyDescent="0.35">
      <c r="D44" s="5">
        <v>81</v>
      </c>
      <c r="E44" s="7">
        <v>41609</v>
      </c>
      <c r="F44" s="6">
        <f t="shared" si="14"/>
        <v>294.69871184670848</v>
      </c>
      <c r="G44" s="6">
        <f t="shared" si="15"/>
        <v>259.01122834853203</v>
      </c>
      <c r="H44" s="8">
        <f t="shared" si="16"/>
        <v>553.70994019524051</v>
      </c>
      <c r="I44" s="6">
        <f t="shared" si="17"/>
        <v>31012.074493925287</v>
      </c>
    </row>
    <row r="45" spans="4:12" x14ac:dyDescent="0.35">
      <c r="D45" s="5">
        <v>80</v>
      </c>
      <c r="E45" s="7">
        <v>41640</v>
      </c>
      <c r="F45" s="6">
        <f t="shared" si="14"/>
        <v>292.25779003075189</v>
      </c>
      <c r="G45" s="6">
        <f t="shared" si="15"/>
        <v>261.45215016448861</v>
      </c>
      <c r="H45" s="8">
        <f t="shared" si="16"/>
        <v>553.70994019524051</v>
      </c>
      <c r="I45" s="6">
        <f t="shared" si="17"/>
        <v>30750.622343760799</v>
      </c>
    </row>
    <row r="46" spans="4:12" x14ac:dyDescent="0.35">
      <c r="D46" s="5">
        <v>79</v>
      </c>
      <c r="E46" s="7">
        <v>41671</v>
      </c>
      <c r="F46" s="6">
        <f t="shared" si="14"/>
        <v>289.79386496760179</v>
      </c>
      <c r="G46" s="6">
        <f t="shared" si="15"/>
        <v>263.91607522763871</v>
      </c>
      <c r="H46" s="8">
        <f t="shared" si="16"/>
        <v>553.70994019524051</v>
      </c>
      <c r="I46" s="6">
        <f t="shared" si="17"/>
        <v>30486.706268533158</v>
      </c>
    </row>
    <row r="47" spans="4:12" x14ac:dyDescent="0.35">
      <c r="D47" s="5">
        <v>78</v>
      </c>
      <c r="E47" s="7">
        <v>41699</v>
      </c>
      <c r="F47" s="6">
        <f t="shared" ref="F47:F110" si="18">I46*$B$4</f>
        <v>287.30671987465649</v>
      </c>
      <c r="G47" s="6">
        <f t="shared" ref="G47:G110" si="19">H47-F47</f>
        <v>266.40322032058401</v>
      </c>
      <c r="H47" s="8">
        <f t="shared" ref="H47:H110" si="20">PMT($B$4,D47,-I46)</f>
        <v>553.70994019524051</v>
      </c>
      <c r="I47" s="6">
        <f t="shared" ref="I47:I110" si="21">I46-G47</f>
        <v>30220.303048212576</v>
      </c>
    </row>
    <row r="48" spans="4:12" x14ac:dyDescent="0.35">
      <c r="D48" s="5">
        <v>77</v>
      </c>
      <c r="E48" s="7">
        <v>41730</v>
      </c>
      <c r="F48" s="6">
        <f t="shared" si="18"/>
        <v>284.7961359263553</v>
      </c>
      <c r="G48" s="6">
        <f t="shared" si="19"/>
        <v>268.9138042688852</v>
      </c>
      <c r="H48" s="8">
        <f t="shared" si="20"/>
        <v>553.70994019524051</v>
      </c>
      <c r="I48" s="6">
        <f t="shared" si="21"/>
        <v>29951.38924394369</v>
      </c>
    </row>
    <row r="49" spans="4:9" x14ac:dyDescent="0.35">
      <c r="D49" s="5">
        <v>76</v>
      </c>
      <c r="E49" s="7">
        <v>41760</v>
      </c>
      <c r="F49" s="6">
        <f t="shared" si="18"/>
        <v>282.26189223492531</v>
      </c>
      <c r="G49" s="6">
        <f t="shared" si="19"/>
        <v>271.44804796031519</v>
      </c>
      <c r="H49" s="8">
        <f t="shared" si="20"/>
        <v>553.70994019524051</v>
      </c>
      <c r="I49" s="6">
        <f t="shared" si="21"/>
        <v>29679.941195983374</v>
      </c>
    </row>
    <row r="50" spans="4:9" x14ac:dyDescent="0.35">
      <c r="D50" s="5">
        <v>75</v>
      </c>
      <c r="E50" s="7">
        <v>41791</v>
      </c>
      <c r="F50" s="6">
        <f t="shared" si="18"/>
        <v>279.7037658309473</v>
      </c>
      <c r="G50" s="6">
        <f t="shared" si="19"/>
        <v>274.0061743642932</v>
      </c>
      <c r="H50" s="8">
        <f t="shared" si="20"/>
        <v>553.70994019524051</v>
      </c>
      <c r="I50" s="6">
        <f t="shared" si="21"/>
        <v>29405.93502161908</v>
      </c>
    </row>
    <row r="51" spans="4:9" x14ac:dyDescent="0.35">
      <c r="D51" s="5">
        <v>74</v>
      </c>
      <c r="E51" s="7">
        <v>41821</v>
      </c>
      <c r="F51" s="6">
        <f t="shared" si="18"/>
        <v>277.12153164373819</v>
      </c>
      <c r="G51" s="6">
        <f t="shared" si="19"/>
        <v>276.58840855150231</v>
      </c>
      <c r="H51" s="8">
        <f t="shared" si="20"/>
        <v>553.70994019524051</v>
      </c>
      <c r="I51" s="6">
        <f t="shared" si="21"/>
        <v>29129.346613067577</v>
      </c>
    </row>
    <row r="52" spans="4:9" x14ac:dyDescent="0.35">
      <c r="D52" s="5">
        <v>73</v>
      </c>
      <c r="E52" s="9">
        <v>41852</v>
      </c>
      <c r="F52" s="10">
        <f t="shared" si="18"/>
        <v>274.51496248154882</v>
      </c>
      <c r="G52" s="10">
        <f t="shared" si="19"/>
        <v>279.19497771369169</v>
      </c>
      <c r="H52" s="11">
        <f t="shared" si="20"/>
        <v>553.70994019524051</v>
      </c>
      <c r="I52" s="10">
        <f>(I51-G52)*1.07</f>
        <v>30869.66224982866</v>
      </c>
    </row>
    <row r="53" spans="4:9" x14ac:dyDescent="0.35">
      <c r="D53" s="5">
        <v>72</v>
      </c>
      <c r="E53" s="7">
        <v>41883</v>
      </c>
      <c r="F53" s="6">
        <f t="shared" si="18"/>
        <v>290.91569704238532</v>
      </c>
      <c r="G53" s="6">
        <f t="shared" si="19"/>
        <v>301.55393896652208</v>
      </c>
      <c r="H53" s="8">
        <f t="shared" si="20"/>
        <v>592.4696360089074</v>
      </c>
      <c r="I53" s="6">
        <f t="shared" si="21"/>
        <v>30568.108310862139</v>
      </c>
    </row>
    <row r="54" spans="4:9" x14ac:dyDescent="0.35">
      <c r="D54" s="5">
        <v>71</v>
      </c>
      <c r="E54" s="7">
        <v>41913</v>
      </c>
      <c r="F54" s="6">
        <f t="shared" si="18"/>
        <v>288.07385272156478</v>
      </c>
      <c r="G54" s="6">
        <f t="shared" si="19"/>
        <v>304.39578328734262</v>
      </c>
      <c r="H54" s="8">
        <f t="shared" si="20"/>
        <v>592.4696360089074</v>
      </c>
      <c r="I54" s="6">
        <f t="shared" si="21"/>
        <v>30263.712527574797</v>
      </c>
    </row>
    <row r="55" spans="4:9" x14ac:dyDescent="0.35">
      <c r="D55" s="5">
        <v>70</v>
      </c>
      <c r="E55" s="7">
        <v>41944</v>
      </c>
      <c r="F55" s="6">
        <f t="shared" si="18"/>
        <v>285.20522685986487</v>
      </c>
      <c r="G55" s="6">
        <f t="shared" si="19"/>
        <v>307.26440914904242</v>
      </c>
      <c r="H55" s="8">
        <f t="shared" si="20"/>
        <v>592.46963600890729</v>
      </c>
      <c r="I55" s="6">
        <f t="shared" si="21"/>
        <v>29956.448118425753</v>
      </c>
    </row>
    <row r="56" spans="4:9" x14ac:dyDescent="0.35">
      <c r="D56" s="5">
        <v>69</v>
      </c>
      <c r="E56" s="7">
        <v>41974</v>
      </c>
      <c r="F56" s="6">
        <f t="shared" si="18"/>
        <v>282.30956706804432</v>
      </c>
      <c r="G56" s="6">
        <f t="shared" si="19"/>
        <v>310.16006894086297</v>
      </c>
      <c r="H56" s="8">
        <f t="shared" si="20"/>
        <v>592.46963600890729</v>
      </c>
      <c r="I56" s="6">
        <f t="shared" si="21"/>
        <v>29646.288049484891</v>
      </c>
    </row>
    <row r="57" spans="4:9" x14ac:dyDescent="0.35">
      <c r="D57" s="5">
        <v>68</v>
      </c>
      <c r="E57" s="7">
        <v>42005</v>
      </c>
      <c r="F57" s="6">
        <f t="shared" si="18"/>
        <v>279.38661857834563</v>
      </c>
      <c r="G57" s="6">
        <f t="shared" si="19"/>
        <v>313.08301743056177</v>
      </c>
      <c r="H57" s="8">
        <f t="shared" si="20"/>
        <v>592.4696360089074</v>
      </c>
      <c r="I57" s="6">
        <f t="shared" si="21"/>
        <v>29333.205032054328</v>
      </c>
    </row>
    <row r="58" spans="4:9" x14ac:dyDescent="0.35">
      <c r="D58" s="5">
        <v>67</v>
      </c>
      <c r="E58" s="7">
        <v>42036</v>
      </c>
      <c r="F58" s="6">
        <f t="shared" si="18"/>
        <v>276.43612422207997</v>
      </c>
      <c r="G58" s="6">
        <f t="shared" si="19"/>
        <v>316.03351178682743</v>
      </c>
      <c r="H58" s="8">
        <f t="shared" si="20"/>
        <v>592.4696360089074</v>
      </c>
      <c r="I58" s="6">
        <f t="shared" si="21"/>
        <v>29017.1715202675</v>
      </c>
    </row>
    <row r="59" spans="4:9" x14ac:dyDescent="0.35">
      <c r="D59" s="5">
        <v>66</v>
      </c>
      <c r="E59" s="7">
        <v>42064</v>
      </c>
      <c r="F59" s="6">
        <f t="shared" si="18"/>
        <v>273.45782440700094</v>
      </c>
      <c r="G59" s="6">
        <f t="shared" si="19"/>
        <v>319.01181160190635</v>
      </c>
      <c r="H59" s="8">
        <f t="shared" si="20"/>
        <v>592.46963600890729</v>
      </c>
      <c r="I59" s="6">
        <f t="shared" si="21"/>
        <v>28698.159708665593</v>
      </c>
    </row>
    <row r="60" spans="4:9" x14ac:dyDescent="0.35">
      <c r="D60" s="5">
        <v>65</v>
      </c>
      <c r="E60" s="7">
        <v>42095</v>
      </c>
      <c r="F60" s="6">
        <f t="shared" si="18"/>
        <v>270.45145709446456</v>
      </c>
      <c r="G60" s="6">
        <f t="shared" si="19"/>
        <v>322.01817891444284</v>
      </c>
      <c r="H60" s="8">
        <f t="shared" si="20"/>
        <v>592.4696360089074</v>
      </c>
      <c r="I60" s="6">
        <f t="shared" si="21"/>
        <v>28376.141529751148</v>
      </c>
    </row>
    <row r="61" spans="4:9" x14ac:dyDescent="0.35">
      <c r="D61" s="5">
        <v>64</v>
      </c>
      <c r="E61" s="7">
        <v>42125</v>
      </c>
      <c r="F61" s="6">
        <f t="shared" si="18"/>
        <v>267.41675777637482</v>
      </c>
      <c r="G61" s="6">
        <f t="shared" si="19"/>
        <v>325.05287823253246</v>
      </c>
      <c r="H61" s="8">
        <f t="shared" si="20"/>
        <v>592.46963600890729</v>
      </c>
      <c r="I61" s="6">
        <f t="shared" si="21"/>
        <v>28051.088651518618</v>
      </c>
    </row>
    <row r="62" spans="4:9" x14ac:dyDescent="0.35">
      <c r="D62" s="5">
        <v>63</v>
      </c>
      <c r="E62" s="7">
        <v>42156</v>
      </c>
      <c r="F62" s="6">
        <f t="shared" si="18"/>
        <v>264.35345945191148</v>
      </c>
      <c r="G62" s="6">
        <f t="shared" si="19"/>
        <v>328.11617655699581</v>
      </c>
      <c r="H62" s="8">
        <f t="shared" si="20"/>
        <v>592.46963600890729</v>
      </c>
      <c r="I62" s="6">
        <f t="shared" si="21"/>
        <v>27722.972474961622</v>
      </c>
    </row>
    <row r="63" spans="4:9" x14ac:dyDescent="0.35">
      <c r="D63" s="5">
        <v>62</v>
      </c>
      <c r="E63" s="7">
        <v>42186</v>
      </c>
      <c r="F63" s="6">
        <f t="shared" si="18"/>
        <v>261.26129260403832</v>
      </c>
      <c r="G63" s="6">
        <f t="shared" si="19"/>
        <v>331.20834340486897</v>
      </c>
      <c r="H63" s="8">
        <f t="shared" si="20"/>
        <v>592.46963600890729</v>
      </c>
      <c r="I63" s="6">
        <f t="shared" si="21"/>
        <v>27391.764131556753</v>
      </c>
    </row>
    <row r="64" spans="4:9" x14ac:dyDescent="0.35">
      <c r="D64" s="5">
        <v>61</v>
      </c>
      <c r="E64" s="9">
        <v>42217</v>
      </c>
      <c r="F64" s="10">
        <f t="shared" si="18"/>
        <v>258.13998517579086</v>
      </c>
      <c r="G64" s="10">
        <f t="shared" si="19"/>
        <v>334.32965083311643</v>
      </c>
      <c r="H64" s="11">
        <f t="shared" si="20"/>
        <v>592.46963600890729</v>
      </c>
      <c r="I64" s="10">
        <f>(I63-G64)*1.07</f>
        <v>28951.454894374292</v>
      </c>
    </row>
    <row r="65" spans="4:9" x14ac:dyDescent="0.35">
      <c r="D65" s="5">
        <v>60</v>
      </c>
      <c r="E65" s="7">
        <v>42248</v>
      </c>
      <c r="F65" s="6">
        <f t="shared" si="18"/>
        <v>272.83851092458332</v>
      </c>
      <c r="G65" s="6">
        <f t="shared" si="19"/>
        <v>361.10399960494755</v>
      </c>
      <c r="H65" s="8">
        <f t="shared" si="20"/>
        <v>633.94251052953086</v>
      </c>
      <c r="I65" s="6">
        <f t="shared" si="21"/>
        <v>28590.350894769344</v>
      </c>
    </row>
    <row r="66" spans="4:9" x14ac:dyDescent="0.35">
      <c r="D66" s="5">
        <v>59</v>
      </c>
      <c r="E66" s="7">
        <v>42278</v>
      </c>
      <c r="F66" s="6">
        <f t="shared" si="18"/>
        <v>269.4354668323063</v>
      </c>
      <c r="G66" s="6">
        <f t="shared" si="19"/>
        <v>364.50704369722456</v>
      </c>
      <c r="H66" s="8">
        <f t="shared" si="20"/>
        <v>633.94251052953086</v>
      </c>
      <c r="I66" s="6">
        <f t="shared" si="21"/>
        <v>28225.843851072121</v>
      </c>
    </row>
    <row r="67" spans="4:9" x14ac:dyDescent="0.35">
      <c r="D67" s="5">
        <v>58</v>
      </c>
      <c r="E67" s="7">
        <v>42309</v>
      </c>
      <c r="F67" s="6">
        <f t="shared" si="18"/>
        <v>266.00035245250365</v>
      </c>
      <c r="G67" s="6">
        <f t="shared" si="19"/>
        <v>367.94215807702722</v>
      </c>
      <c r="H67" s="8">
        <f t="shared" si="20"/>
        <v>633.94251052953086</v>
      </c>
      <c r="I67" s="6">
        <f t="shared" si="21"/>
        <v>27857.901692995092</v>
      </c>
    </row>
    <row r="68" spans="4:9" x14ac:dyDescent="0.35">
      <c r="D68" s="5">
        <v>57</v>
      </c>
      <c r="E68" s="7">
        <v>42339</v>
      </c>
      <c r="F68" s="6">
        <f t="shared" si="18"/>
        <v>262.53286555478576</v>
      </c>
      <c r="G68" s="6">
        <f t="shared" si="19"/>
        <v>371.40964497474499</v>
      </c>
      <c r="H68" s="8">
        <f t="shared" si="20"/>
        <v>633.94251052953075</v>
      </c>
      <c r="I68" s="6">
        <f t="shared" si="21"/>
        <v>27486.492048020347</v>
      </c>
    </row>
    <row r="69" spans="4:9" x14ac:dyDescent="0.35">
      <c r="D69" s="5">
        <v>56</v>
      </c>
      <c r="E69" s="7">
        <v>42370</v>
      </c>
      <c r="F69" s="6">
        <f t="shared" si="18"/>
        <v>259.03270106054373</v>
      </c>
      <c r="G69" s="6">
        <f t="shared" si="19"/>
        <v>374.90980946898702</v>
      </c>
      <c r="H69" s="8">
        <f t="shared" si="20"/>
        <v>633.94251052953075</v>
      </c>
      <c r="I69" s="6">
        <f t="shared" si="21"/>
        <v>27111.58223855136</v>
      </c>
    </row>
    <row r="70" spans="4:9" x14ac:dyDescent="0.35">
      <c r="D70" s="5">
        <v>55</v>
      </c>
      <c r="E70" s="7">
        <v>42401</v>
      </c>
      <c r="F70" s="6">
        <f t="shared" si="18"/>
        <v>255.49955101610803</v>
      </c>
      <c r="G70" s="6">
        <f t="shared" si="19"/>
        <v>378.44295951342281</v>
      </c>
      <c r="H70" s="8">
        <f t="shared" si="20"/>
        <v>633.94251052953086</v>
      </c>
      <c r="I70" s="6">
        <f t="shared" si="21"/>
        <v>26733.139279037936</v>
      </c>
    </row>
    <row r="71" spans="4:9" x14ac:dyDescent="0.35">
      <c r="D71" s="5">
        <v>54</v>
      </c>
      <c r="E71" s="7">
        <v>42430</v>
      </c>
      <c r="F71" s="6">
        <f t="shared" si="18"/>
        <v>251.93310456565351</v>
      </c>
      <c r="G71" s="6">
        <f t="shared" si="19"/>
        <v>382.00940596387738</v>
      </c>
      <c r="H71" s="8">
        <f t="shared" si="20"/>
        <v>633.94251052953086</v>
      </c>
      <c r="I71" s="6">
        <f t="shared" si="21"/>
        <v>26351.12987307406</v>
      </c>
    </row>
    <row r="72" spans="4:9" x14ac:dyDescent="0.35">
      <c r="D72" s="5">
        <v>53</v>
      </c>
      <c r="E72" s="7">
        <v>42461</v>
      </c>
      <c r="F72" s="6">
        <f t="shared" si="18"/>
        <v>248.33304792384993</v>
      </c>
      <c r="G72" s="6">
        <f t="shared" si="19"/>
        <v>385.60946260568107</v>
      </c>
      <c r="H72" s="8">
        <f t="shared" si="20"/>
        <v>633.94251052953098</v>
      </c>
      <c r="I72" s="6">
        <f t="shared" si="21"/>
        <v>25965.52041046838</v>
      </c>
    </row>
    <row r="73" spans="4:9" x14ac:dyDescent="0.35">
      <c r="D73" s="5">
        <v>52</v>
      </c>
      <c r="E73" s="7">
        <v>42491</v>
      </c>
      <c r="F73" s="6">
        <f t="shared" si="18"/>
        <v>244.69906434825401</v>
      </c>
      <c r="G73" s="6">
        <f t="shared" si="19"/>
        <v>389.24344618127685</v>
      </c>
      <c r="H73" s="8">
        <f t="shared" si="20"/>
        <v>633.94251052953086</v>
      </c>
      <c r="I73" s="6">
        <f t="shared" si="21"/>
        <v>25576.276964287103</v>
      </c>
    </row>
    <row r="74" spans="4:9" x14ac:dyDescent="0.35">
      <c r="D74" s="5">
        <v>51</v>
      </c>
      <c r="E74" s="7">
        <v>42522</v>
      </c>
      <c r="F74" s="6">
        <f t="shared" si="18"/>
        <v>241.03083411144166</v>
      </c>
      <c r="G74" s="6">
        <f t="shared" si="19"/>
        <v>392.9116764180892</v>
      </c>
      <c r="H74" s="8">
        <f t="shared" si="20"/>
        <v>633.94251052953086</v>
      </c>
      <c r="I74" s="6">
        <f t="shared" si="21"/>
        <v>25183.365287869012</v>
      </c>
    </row>
    <row r="75" spans="4:9" x14ac:dyDescent="0.35">
      <c r="D75" s="5">
        <v>50</v>
      </c>
      <c r="E75" s="7">
        <v>42552</v>
      </c>
      <c r="F75" s="6">
        <f t="shared" si="18"/>
        <v>237.32803447287756</v>
      </c>
      <c r="G75" s="6">
        <f t="shared" si="19"/>
        <v>396.6144760566533</v>
      </c>
      <c r="H75" s="8">
        <f t="shared" si="20"/>
        <v>633.94251052953086</v>
      </c>
      <c r="I75" s="6">
        <f t="shared" si="21"/>
        <v>24786.750811812359</v>
      </c>
    </row>
    <row r="76" spans="4:9" x14ac:dyDescent="0.35">
      <c r="D76" s="5">
        <v>49</v>
      </c>
      <c r="E76" s="9">
        <v>42583</v>
      </c>
      <c r="F76" s="10">
        <f t="shared" si="18"/>
        <v>233.59033965051967</v>
      </c>
      <c r="G76" s="10">
        <f t="shared" si="19"/>
        <v>400.35217087901117</v>
      </c>
      <c r="H76" s="11">
        <f t="shared" si="20"/>
        <v>633.94251052953086</v>
      </c>
      <c r="I76" s="10">
        <f>(I75-G76)*1.07</f>
        <v>26093.446545798684</v>
      </c>
    </row>
    <row r="77" spans="4:9" x14ac:dyDescent="0.35">
      <c r="D77" s="5">
        <v>48</v>
      </c>
      <c r="E77" s="7">
        <v>42614</v>
      </c>
      <c r="F77" s="6">
        <f t="shared" si="18"/>
        <v>245.90464024760681</v>
      </c>
      <c r="G77" s="6">
        <f t="shared" si="19"/>
        <v>432.41384601899119</v>
      </c>
      <c r="H77" s="8">
        <f t="shared" si="20"/>
        <v>678.31848626659803</v>
      </c>
      <c r="I77" s="6">
        <f t="shared" si="21"/>
        <v>25661.032699779695</v>
      </c>
    </row>
    <row r="78" spans="4:9" x14ac:dyDescent="0.35">
      <c r="D78" s="5">
        <v>47</v>
      </c>
      <c r="E78" s="7">
        <v>42644</v>
      </c>
      <c r="F78" s="6">
        <f t="shared" si="18"/>
        <v>241.82957216272385</v>
      </c>
      <c r="G78" s="6">
        <f t="shared" si="19"/>
        <v>436.48891410387444</v>
      </c>
      <c r="H78" s="8">
        <f t="shared" si="20"/>
        <v>678.31848626659826</v>
      </c>
      <c r="I78" s="6">
        <f t="shared" si="21"/>
        <v>25224.543785675822</v>
      </c>
    </row>
    <row r="79" spans="4:9" x14ac:dyDescent="0.35">
      <c r="D79" s="5">
        <v>46</v>
      </c>
      <c r="E79" s="7">
        <v>42675</v>
      </c>
      <c r="F79" s="6">
        <f t="shared" si="18"/>
        <v>237.71610063620895</v>
      </c>
      <c r="G79" s="6">
        <f t="shared" si="19"/>
        <v>440.60238563038911</v>
      </c>
      <c r="H79" s="8">
        <f t="shared" si="20"/>
        <v>678.31848626659803</v>
      </c>
      <c r="I79" s="6">
        <f t="shared" si="21"/>
        <v>24783.941400045434</v>
      </c>
    </row>
    <row r="80" spans="4:9" x14ac:dyDescent="0.35">
      <c r="D80" s="5">
        <v>45</v>
      </c>
      <c r="E80" s="7">
        <v>42705</v>
      </c>
      <c r="F80" s="6">
        <f t="shared" si="18"/>
        <v>233.56386375402818</v>
      </c>
      <c r="G80" s="6">
        <f t="shared" si="19"/>
        <v>444.75462251257011</v>
      </c>
      <c r="H80" s="8">
        <f t="shared" si="20"/>
        <v>678.31848626659826</v>
      </c>
      <c r="I80" s="6">
        <f t="shared" si="21"/>
        <v>24339.186777532865</v>
      </c>
    </row>
    <row r="81" spans="4:9" x14ac:dyDescent="0.35">
      <c r="D81" s="5">
        <v>44</v>
      </c>
      <c r="E81" s="7">
        <v>42736</v>
      </c>
      <c r="F81" s="6">
        <f t="shared" si="18"/>
        <v>229.37249619146971</v>
      </c>
      <c r="G81" s="6">
        <f t="shared" si="19"/>
        <v>448.94599007512829</v>
      </c>
      <c r="H81" s="8">
        <f t="shared" si="20"/>
        <v>678.31848626659803</v>
      </c>
      <c r="I81" s="6">
        <f t="shared" si="21"/>
        <v>23890.240787457737</v>
      </c>
    </row>
    <row r="82" spans="4:9" x14ac:dyDescent="0.35">
      <c r="D82" s="5">
        <v>43</v>
      </c>
      <c r="E82" s="7">
        <v>42767</v>
      </c>
      <c r="F82" s="6">
        <f t="shared" si="18"/>
        <v>225.14162918100172</v>
      </c>
      <c r="G82" s="6">
        <f t="shared" si="19"/>
        <v>453.17685708559657</v>
      </c>
      <c r="H82" s="8">
        <f t="shared" si="20"/>
        <v>678.31848626659826</v>
      </c>
      <c r="I82" s="6">
        <f t="shared" si="21"/>
        <v>23437.06393037214</v>
      </c>
    </row>
    <row r="83" spans="4:9" x14ac:dyDescent="0.35">
      <c r="D83" s="5">
        <v>42</v>
      </c>
      <c r="E83" s="7">
        <v>42795</v>
      </c>
      <c r="F83" s="6">
        <f t="shared" si="18"/>
        <v>220.87089047982704</v>
      </c>
      <c r="G83" s="6">
        <f t="shared" si="19"/>
        <v>457.44759578677122</v>
      </c>
      <c r="H83" s="8">
        <f t="shared" si="20"/>
        <v>678.31848626659826</v>
      </c>
      <c r="I83" s="6">
        <f t="shared" si="21"/>
        <v>22979.616334585367</v>
      </c>
    </row>
    <row r="84" spans="4:9" x14ac:dyDescent="0.35">
      <c r="D84" s="5">
        <v>41</v>
      </c>
      <c r="E84" s="7">
        <v>42826</v>
      </c>
      <c r="F84" s="6">
        <f t="shared" si="18"/>
        <v>216.55990433713251</v>
      </c>
      <c r="G84" s="6">
        <f t="shared" si="19"/>
        <v>461.75858192946578</v>
      </c>
      <c r="H84" s="8">
        <f t="shared" si="20"/>
        <v>678.31848626659826</v>
      </c>
      <c r="I84" s="6">
        <f t="shared" si="21"/>
        <v>22517.857752655902</v>
      </c>
    </row>
    <row r="85" spans="4:9" x14ac:dyDescent="0.35">
      <c r="D85" s="5">
        <v>40</v>
      </c>
      <c r="E85" s="7">
        <v>42856</v>
      </c>
      <c r="F85" s="6">
        <f t="shared" si="18"/>
        <v>212.20829146102923</v>
      </c>
      <c r="G85" s="6">
        <f t="shared" si="19"/>
        <v>466.11019480556899</v>
      </c>
      <c r="H85" s="8">
        <f t="shared" si="20"/>
        <v>678.31848626659826</v>
      </c>
      <c r="I85" s="6">
        <f t="shared" si="21"/>
        <v>22051.747557850333</v>
      </c>
    </row>
    <row r="86" spans="4:9" x14ac:dyDescent="0.35">
      <c r="D86" s="5">
        <v>39</v>
      </c>
      <c r="E86" s="7">
        <v>42887</v>
      </c>
      <c r="F86" s="6">
        <f t="shared" si="18"/>
        <v>207.81566898518153</v>
      </c>
      <c r="G86" s="6">
        <f t="shared" si="19"/>
        <v>470.5028172814167</v>
      </c>
      <c r="H86" s="8">
        <f t="shared" si="20"/>
        <v>678.31848626659826</v>
      </c>
      <c r="I86" s="6">
        <f t="shared" si="21"/>
        <v>21581.244740568916</v>
      </c>
    </row>
    <row r="87" spans="4:9" x14ac:dyDescent="0.35">
      <c r="D87" s="5">
        <v>38</v>
      </c>
      <c r="E87" s="7">
        <v>42917</v>
      </c>
      <c r="F87" s="6">
        <f t="shared" si="18"/>
        <v>203.38165043512146</v>
      </c>
      <c r="G87" s="6">
        <f t="shared" si="19"/>
        <v>474.9368358314768</v>
      </c>
      <c r="H87" s="8">
        <f t="shared" si="20"/>
        <v>678.31848626659826</v>
      </c>
      <c r="I87" s="6">
        <f t="shared" si="21"/>
        <v>21106.307904737441</v>
      </c>
    </row>
    <row r="88" spans="4:9" x14ac:dyDescent="0.35">
      <c r="D88" s="5">
        <v>37</v>
      </c>
      <c r="E88" s="9">
        <v>42948</v>
      </c>
      <c r="F88" s="10">
        <f t="shared" si="18"/>
        <v>198.90584569424564</v>
      </c>
      <c r="G88" s="10">
        <f t="shared" si="19"/>
        <v>479.41264057235264</v>
      </c>
      <c r="H88" s="11">
        <f t="shared" si="20"/>
        <v>678.31848626659826</v>
      </c>
      <c r="I88" s="10">
        <f>(I87-G88)*1.07</f>
        <v>22070.777932656649</v>
      </c>
    </row>
    <row r="89" spans="4:9" x14ac:dyDescent="0.35">
      <c r="D89" s="5">
        <v>36</v>
      </c>
      <c r="E89" s="7">
        <v>42979</v>
      </c>
      <c r="F89" s="6">
        <f t="shared" si="18"/>
        <v>207.99501123735627</v>
      </c>
      <c r="G89" s="6">
        <f t="shared" si="19"/>
        <v>517.80576906790395</v>
      </c>
      <c r="H89" s="8">
        <f t="shared" si="20"/>
        <v>725.80078030526022</v>
      </c>
      <c r="I89" s="6">
        <f t="shared" si="21"/>
        <v>21552.972163588744</v>
      </c>
    </row>
    <row r="90" spans="4:9" x14ac:dyDescent="0.35">
      <c r="D90" s="5">
        <v>35</v>
      </c>
      <c r="E90" s="7">
        <v>43009</v>
      </c>
      <c r="F90" s="6">
        <f t="shared" si="18"/>
        <v>203.11520966966032</v>
      </c>
      <c r="G90" s="6">
        <f t="shared" si="19"/>
        <v>522.68557063559979</v>
      </c>
      <c r="H90" s="8">
        <f t="shared" si="20"/>
        <v>725.8007803052601</v>
      </c>
      <c r="I90" s="6">
        <f t="shared" si="21"/>
        <v>21030.286592953144</v>
      </c>
    </row>
    <row r="91" spans="4:9" x14ac:dyDescent="0.35">
      <c r="D91" s="5">
        <v>34</v>
      </c>
      <c r="E91" s="7">
        <v>43040</v>
      </c>
      <c r="F91" s="6">
        <f t="shared" si="18"/>
        <v>198.18942085199043</v>
      </c>
      <c r="G91" s="6">
        <f t="shared" si="19"/>
        <v>527.61135945326976</v>
      </c>
      <c r="H91" s="8">
        <f t="shared" si="20"/>
        <v>725.80078030526022</v>
      </c>
      <c r="I91" s="6">
        <f t="shared" si="21"/>
        <v>20502.675233499875</v>
      </c>
    </row>
    <row r="92" spans="4:9" x14ac:dyDescent="0.35">
      <c r="D92" s="5">
        <v>33</v>
      </c>
      <c r="E92" s="7">
        <v>43070</v>
      </c>
      <c r="F92" s="6">
        <f t="shared" si="18"/>
        <v>193.21721140050283</v>
      </c>
      <c r="G92" s="6">
        <f t="shared" si="19"/>
        <v>532.58356890475727</v>
      </c>
      <c r="H92" s="8">
        <f t="shared" si="20"/>
        <v>725.8007803052601</v>
      </c>
      <c r="I92" s="6">
        <f t="shared" si="21"/>
        <v>19970.091664595118</v>
      </c>
    </row>
    <row r="93" spans="4:9" x14ac:dyDescent="0.35">
      <c r="D93" s="5">
        <v>32</v>
      </c>
      <c r="E93" s="7">
        <v>43101</v>
      </c>
      <c r="F93" s="6">
        <f t="shared" si="18"/>
        <v>188.19814384714439</v>
      </c>
      <c r="G93" s="6">
        <f t="shared" si="19"/>
        <v>537.60263645811585</v>
      </c>
      <c r="H93" s="8">
        <f t="shared" si="20"/>
        <v>725.80078030526022</v>
      </c>
      <c r="I93" s="6">
        <f t="shared" si="21"/>
        <v>19432.489028137003</v>
      </c>
    </row>
    <row r="94" spans="4:9" x14ac:dyDescent="0.35">
      <c r="D94" s="5">
        <v>31</v>
      </c>
      <c r="E94" s="7">
        <v>43132</v>
      </c>
      <c r="F94" s="6">
        <f t="shared" si="18"/>
        <v>183.13177660116312</v>
      </c>
      <c r="G94" s="6">
        <f t="shared" si="19"/>
        <v>542.66900370409724</v>
      </c>
      <c r="H94" s="8">
        <f t="shared" si="20"/>
        <v>725.80078030526033</v>
      </c>
      <c r="I94" s="6">
        <f t="shared" si="21"/>
        <v>18889.820024432905</v>
      </c>
    </row>
    <row r="95" spans="4:9" x14ac:dyDescent="0.35">
      <c r="D95" s="5">
        <v>30</v>
      </c>
      <c r="E95" s="7">
        <v>43160</v>
      </c>
      <c r="F95" s="6">
        <f t="shared" si="18"/>
        <v>178.01766391025569</v>
      </c>
      <c r="G95" s="6">
        <f t="shared" si="19"/>
        <v>547.78311639500441</v>
      </c>
      <c r="H95" s="8">
        <f t="shared" si="20"/>
        <v>725.8007803052601</v>
      </c>
      <c r="I95" s="6">
        <f t="shared" si="21"/>
        <v>18342.036908037902</v>
      </c>
    </row>
    <row r="96" spans="4:9" x14ac:dyDescent="0.35">
      <c r="D96" s="5">
        <v>29</v>
      </c>
      <c r="E96" s="7">
        <v>43191</v>
      </c>
      <c r="F96" s="6">
        <f t="shared" si="18"/>
        <v>172.85535582134921</v>
      </c>
      <c r="G96" s="6">
        <f t="shared" si="19"/>
        <v>552.9454244839111</v>
      </c>
      <c r="H96" s="8">
        <f t="shared" si="20"/>
        <v>725.80078030526033</v>
      </c>
      <c r="I96" s="6">
        <f t="shared" si="21"/>
        <v>17789.091483553992</v>
      </c>
    </row>
    <row r="97" spans="4:9" x14ac:dyDescent="0.35">
      <c r="D97" s="5">
        <v>28</v>
      </c>
      <c r="E97" s="7">
        <v>43221</v>
      </c>
      <c r="F97" s="6">
        <f t="shared" si="18"/>
        <v>167.64439814101283</v>
      </c>
      <c r="G97" s="6">
        <f t="shared" si="19"/>
        <v>558.15638216424736</v>
      </c>
      <c r="H97" s="8">
        <f t="shared" si="20"/>
        <v>725.80078030526022</v>
      </c>
      <c r="I97" s="6">
        <f t="shared" si="21"/>
        <v>17230.935101389743</v>
      </c>
    </row>
    <row r="98" spans="4:9" x14ac:dyDescent="0.35">
      <c r="D98" s="5">
        <v>27</v>
      </c>
      <c r="E98" s="7">
        <v>43252</v>
      </c>
      <c r="F98" s="6">
        <f t="shared" si="18"/>
        <v>162.38433239549693</v>
      </c>
      <c r="G98" s="6">
        <f t="shared" si="19"/>
        <v>563.41644790976329</v>
      </c>
      <c r="H98" s="8">
        <f t="shared" si="20"/>
        <v>725.80078030526022</v>
      </c>
      <c r="I98" s="6">
        <f t="shared" si="21"/>
        <v>16667.51865347998</v>
      </c>
    </row>
    <row r="99" spans="4:9" x14ac:dyDescent="0.35">
      <c r="D99" s="5">
        <v>26</v>
      </c>
      <c r="E99" s="7">
        <v>43282</v>
      </c>
      <c r="F99" s="6">
        <f t="shared" si="18"/>
        <v>157.07469579039534</v>
      </c>
      <c r="G99" s="6">
        <f t="shared" si="19"/>
        <v>568.72608451486485</v>
      </c>
      <c r="H99" s="8">
        <f t="shared" si="20"/>
        <v>725.80078030526022</v>
      </c>
      <c r="I99" s="6">
        <f t="shared" si="21"/>
        <v>16098.792568965115</v>
      </c>
    </row>
    <row r="100" spans="4:9" x14ac:dyDescent="0.35">
      <c r="D100" s="5">
        <v>25</v>
      </c>
      <c r="E100" s="9">
        <v>43313</v>
      </c>
      <c r="F100" s="10">
        <f t="shared" si="18"/>
        <v>151.71502116992724</v>
      </c>
      <c r="G100" s="10">
        <f t="shared" si="19"/>
        <v>574.08575913533298</v>
      </c>
      <c r="H100" s="11">
        <f t="shared" si="20"/>
        <v>725.80078030526022</v>
      </c>
      <c r="I100" s="10">
        <f>(I99-G100)*1.07</f>
        <v>16611.436286517866</v>
      </c>
    </row>
    <row r="101" spans="4:9" x14ac:dyDescent="0.35">
      <c r="D101" s="5">
        <v>24</v>
      </c>
      <c r="E101" s="7">
        <v>43344</v>
      </c>
      <c r="F101" s="6">
        <f t="shared" si="18"/>
        <v>156.54617556414436</v>
      </c>
      <c r="G101" s="6">
        <f t="shared" si="19"/>
        <v>620.0606593624841</v>
      </c>
      <c r="H101" s="8">
        <f t="shared" si="20"/>
        <v>776.60683492662849</v>
      </c>
      <c r="I101" s="6">
        <f t="shared" si="21"/>
        <v>15991.375627155383</v>
      </c>
    </row>
    <row r="102" spans="4:9" x14ac:dyDescent="0.35">
      <c r="D102" s="5">
        <v>23</v>
      </c>
      <c r="E102" s="7">
        <v>43374</v>
      </c>
      <c r="F102" s="6">
        <f t="shared" si="18"/>
        <v>150.70272391031233</v>
      </c>
      <c r="G102" s="6">
        <f t="shared" si="19"/>
        <v>625.90411101631605</v>
      </c>
      <c r="H102" s="8">
        <f t="shared" si="20"/>
        <v>776.60683492662838</v>
      </c>
      <c r="I102" s="6">
        <f t="shared" si="21"/>
        <v>15365.471516139067</v>
      </c>
    </row>
    <row r="103" spans="4:9" x14ac:dyDescent="0.35">
      <c r="D103" s="5">
        <v>22</v>
      </c>
      <c r="E103" s="7">
        <v>43405</v>
      </c>
      <c r="F103" s="6">
        <f t="shared" si="18"/>
        <v>144.80420356809458</v>
      </c>
      <c r="G103" s="6">
        <f t="shared" si="19"/>
        <v>631.80263135853374</v>
      </c>
      <c r="H103" s="8">
        <f t="shared" si="20"/>
        <v>776.60683492662838</v>
      </c>
      <c r="I103" s="6">
        <f t="shared" si="21"/>
        <v>14733.668884780533</v>
      </c>
    </row>
    <row r="104" spans="4:9" x14ac:dyDescent="0.35">
      <c r="D104" s="5">
        <v>21</v>
      </c>
      <c r="E104" s="7">
        <v>43435</v>
      </c>
      <c r="F104" s="6">
        <f t="shared" si="18"/>
        <v>138.85009557017173</v>
      </c>
      <c r="G104" s="6">
        <f t="shared" si="19"/>
        <v>637.75673935645659</v>
      </c>
      <c r="H104" s="8">
        <f t="shared" si="20"/>
        <v>776.60683492662838</v>
      </c>
      <c r="I104" s="6">
        <f t="shared" si="21"/>
        <v>14095.912145424076</v>
      </c>
    </row>
    <row r="105" spans="4:9" x14ac:dyDescent="0.35">
      <c r="D105" s="5">
        <v>20</v>
      </c>
      <c r="E105" s="7">
        <v>43466</v>
      </c>
      <c r="F105" s="6">
        <f t="shared" si="18"/>
        <v>132.83987605847648</v>
      </c>
      <c r="G105" s="6">
        <f t="shared" si="19"/>
        <v>643.76695886815196</v>
      </c>
      <c r="H105" s="8">
        <f t="shared" si="20"/>
        <v>776.60683492662838</v>
      </c>
      <c r="I105" s="6">
        <f t="shared" si="21"/>
        <v>13452.145186555925</v>
      </c>
    </row>
    <row r="106" spans="4:9" x14ac:dyDescent="0.35">
      <c r="D106" s="5">
        <v>19</v>
      </c>
      <c r="E106" s="7">
        <v>43497</v>
      </c>
      <c r="F106" s="6">
        <f t="shared" si="18"/>
        <v>126.77301623810304</v>
      </c>
      <c r="G106" s="6">
        <f t="shared" si="19"/>
        <v>649.83381868852541</v>
      </c>
      <c r="H106" s="8">
        <f t="shared" si="20"/>
        <v>776.60683492662849</v>
      </c>
      <c r="I106" s="6">
        <f t="shared" si="21"/>
        <v>12802.3113678674</v>
      </c>
    </row>
    <row r="107" spans="4:9" x14ac:dyDescent="0.35">
      <c r="D107" s="5">
        <v>18</v>
      </c>
      <c r="E107" s="7">
        <v>43525</v>
      </c>
      <c r="F107" s="6">
        <f t="shared" si="18"/>
        <v>120.64898233078237</v>
      </c>
      <c r="G107" s="6">
        <f t="shared" si="19"/>
        <v>655.95785259584625</v>
      </c>
      <c r="H107" s="8">
        <f t="shared" si="20"/>
        <v>776.60683492662861</v>
      </c>
      <c r="I107" s="6">
        <f t="shared" si="21"/>
        <v>12146.353515271554</v>
      </c>
    </row>
    <row r="108" spans="4:9" x14ac:dyDescent="0.35">
      <c r="D108" s="5">
        <v>17</v>
      </c>
      <c r="E108" s="7">
        <v>43556</v>
      </c>
      <c r="F108" s="6">
        <f t="shared" si="18"/>
        <v>114.46723552791913</v>
      </c>
      <c r="G108" s="6">
        <f t="shared" si="19"/>
        <v>662.13959939870938</v>
      </c>
      <c r="H108" s="8">
        <f t="shared" si="20"/>
        <v>776.60683492662849</v>
      </c>
      <c r="I108" s="6">
        <f t="shared" si="21"/>
        <v>11484.213915872844</v>
      </c>
    </row>
    <row r="109" spans="4:9" x14ac:dyDescent="0.35">
      <c r="D109" s="5">
        <v>16</v>
      </c>
      <c r="E109" s="7">
        <v>43586</v>
      </c>
      <c r="F109" s="6">
        <f t="shared" si="18"/>
        <v>108.22723194318569</v>
      </c>
      <c r="G109" s="6">
        <f t="shared" si="19"/>
        <v>668.37960298344285</v>
      </c>
      <c r="H109" s="8">
        <f t="shared" si="20"/>
        <v>776.60683492662849</v>
      </c>
      <c r="I109" s="6">
        <f t="shared" si="21"/>
        <v>10815.834312889401</v>
      </c>
    </row>
    <row r="110" spans="4:9" x14ac:dyDescent="0.35">
      <c r="D110" s="5">
        <v>15</v>
      </c>
      <c r="E110" s="7">
        <v>43617</v>
      </c>
      <c r="F110" s="6">
        <f t="shared" si="18"/>
        <v>101.92842256466972</v>
      </c>
      <c r="G110" s="6">
        <f t="shared" si="19"/>
        <v>674.67841236195864</v>
      </c>
      <c r="H110" s="8">
        <f t="shared" si="20"/>
        <v>776.60683492662838</v>
      </c>
      <c r="I110" s="6">
        <f t="shared" si="21"/>
        <v>10141.155900527443</v>
      </c>
    </row>
    <row r="111" spans="4:9" x14ac:dyDescent="0.35">
      <c r="D111" s="5">
        <v>14</v>
      </c>
      <c r="E111" s="7">
        <v>43647</v>
      </c>
      <c r="F111" s="6">
        <f t="shared" ref="F111:F124" si="22">I110*$B$4</f>
        <v>95.570253206570627</v>
      </c>
      <c r="G111" s="6">
        <f t="shared" ref="G111:G124" si="23">H111-F111</f>
        <v>681.03658172005782</v>
      </c>
      <c r="H111" s="8">
        <f t="shared" ref="H111:H124" si="24">PMT($B$4,D111,-I110)</f>
        <v>776.60683492662849</v>
      </c>
      <c r="I111" s="6">
        <f t="shared" ref="I111:I124" si="25">I110-G111</f>
        <v>9460.1193188073848</v>
      </c>
    </row>
    <row r="112" spans="4:9" x14ac:dyDescent="0.35">
      <c r="D112" s="5">
        <v>13</v>
      </c>
      <c r="E112" s="9">
        <v>43678</v>
      </c>
      <c r="F112" s="10">
        <f t="shared" si="22"/>
        <v>89.152164460440801</v>
      </c>
      <c r="G112" s="10">
        <f t="shared" si="23"/>
        <v>687.45467046618774</v>
      </c>
      <c r="H112" s="11">
        <f t="shared" si="24"/>
        <v>776.60683492662849</v>
      </c>
      <c r="I112" s="10">
        <f>(I111-G112)*1.07</f>
        <v>9386.7511737250807</v>
      </c>
    </row>
    <row r="113" spans="4:9" x14ac:dyDescent="0.35">
      <c r="D113" s="5">
        <v>12</v>
      </c>
      <c r="E113" s="7">
        <v>43709</v>
      </c>
      <c r="F113" s="6">
        <f t="shared" si="22"/>
        <v>88.460743061185156</v>
      </c>
      <c r="G113" s="6">
        <f t="shared" si="23"/>
        <v>742.50857031030728</v>
      </c>
      <c r="H113" s="8">
        <f t="shared" si="24"/>
        <v>830.96931337149249</v>
      </c>
      <c r="I113" s="6">
        <f t="shared" si="25"/>
        <v>8644.2426034147738</v>
      </c>
    </row>
    <row r="114" spans="4:9" x14ac:dyDescent="0.35">
      <c r="D114" s="5">
        <v>11</v>
      </c>
      <c r="E114" s="7">
        <v>43739</v>
      </c>
      <c r="F114" s="6">
        <f t="shared" si="22"/>
        <v>81.463342294580826</v>
      </c>
      <c r="G114" s="6">
        <f t="shared" si="23"/>
        <v>749.50597107691169</v>
      </c>
      <c r="H114" s="8">
        <f t="shared" si="24"/>
        <v>830.96931337149249</v>
      </c>
      <c r="I114" s="6">
        <f t="shared" si="25"/>
        <v>7894.7366323378619</v>
      </c>
    </row>
    <row r="115" spans="4:9" x14ac:dyDescent="0.35">
      <c r="D115" s="5">
        <v>10</v>
      </c>
      <c r="E115" s="7">
        <v>43770</v>
      </c>
      <c r="F115" s="6">
        <f t="shared" si="22"/>
        <v>74.399998023152008</v>
      </c>
      <c r="G115" s="6">
        <f t="shared" si="23"/>
        <v>756.56931534834052</v>
      </c>
      <c r="H115" s="8">
        <f t="shared" si="24"/>
        <v>830.96931337149249</v>
      </c>
      <c r="I115" s="6">
        <f t="shared" si="25"/>
        <v>7138.1673169895212</v>
      </c>
    </row>
    <row r="116" spans="4:9" x14ac:dyDescent="0.35">
      <c r="D116" s="5">
        <v>9</v>
      </c>
      <c r="E116" s="7">
        <v>43800</v>
      </c>
      <c r="F116" s="6">
        <f t="shared" si="22"/>
        <v>67.270088795309249</v>
      </c>
      <c r="G116" s="6">
        <f t="shared" si="23"/>
        <v>763.69922457618327</v>
      </c>
      <c r="H116" s="8">
        <f t="shared" si="24"/>
        <v>830.96931337149249</v>
      </c>
      <c r="I116" s="6">
        <f t="shared" si="25"/>
        <v>6374.4680924133381</v>
      </c>
    </row>
    <row r="117" spans="4:9" x14ac:dyDescent="0.35">
      <c r="D117" s="5">
        <v>8</v>
      </c>
      <c r="E117" s="7">
        <v>43831</v>
      </c>
      <c r="F117" s="6">
        <f t="shared" si="22"/>
        <v>60.0729873029033</v>
      </c>
      <c r="G117" s="6">
        <f t="shared" si="23"/>
        <v>770.89632606858913</v>
      </c>
      <c r="H117" s="8">
        <f t="shared" si="24"/>
        <v>830.96931337149249</v>
      </c>
      <c r="I117" s="6">
        <f t="shared" si="25"/>
        <v>5603.5717663447485</v>
      </c>
    </row>
    <row r="118" spans="4:9" x14ac:dyDescent="0.35">
      <c r="D118" s="5">
        <v>7</v>
      </c>
      <c r="E118" s="7">
        <v>43862</v>
      </c>
      <c r="F118" s="6">
        <f t="shared" si="22"/>
        <v>52.808060326032908</v>
      </c>
      <c r="G118" s="6">
        <f t="shared" si="23"/>
        <v>778.16125304545949</v>
      </c>
      <c r="H118" s="8">
        <f t="shared" si="24"/>
        <v>830.96931337149238</v>
      </c>
      <c r="I118" s="6">
        <f t="shared" si="25"/>
        <v>4825.4105132992891</v>
      </c>
    </row>
    <row r="119" spans="4:9" x14ac:dyDescent="0.35">
      <c r="D119" s="5">
        <v>6</v>
      </c>
      <c r="E119" s="7">
        <v>43891</v>
      </c>
      <c r="F119" s="6">
        <f t="shared" si="22"/>
        <v>45.474668677332502</v>
      </c>
      <c r="G119" s="6">
        <f t="shared" si="23"/>
        <v>785.49464469415989</v>
      </c>
      <c r="H119" s="8">
        <f t="shared" si="24"/>
        <v>830.96931337149238</v>
      </c>
      <c r="I119" s="6">
        <f t="shared" si="25"/>
        <v>4039.9158686051292</v>
      </c>
    </row>
    <row r="120" spans="4:9" x14ac:dyDescent="0.35">
      <c r="D120" s="5">
        <v>5</v>
      </c>
      <c r="E120" s="7">
        <v>43922</v>
      </c>
      <c r="F120" s="6">
        <f t="shared" si="22"/>
        <v>38.072167145734738</v>
      </c>
      <c r="G120" s="6">
        <f t="shared" si="23"/>
        <v>792.89714622575764</v>
      </c>
      <c r="H120" s="8">
        <f t="shared" si="24"/>
        <v>830.96931337149238</v>
      </c>
      <c r="I120" s="6">
        <f t="shared" si="25"/>
        <v>3247.0187223793714</v>
      </c>
    </row>
    <row r="121" spans="4:9" x14ac:dyDescent="0.35">
      <c r="D121" s="5">
        <v>4</v>
      </c>
      <c r="E121" s="7">
        <v>43952</v>
      </c>
      <c r="F121" s="6">
        <f t="shared" si="22"/>
        <v>30.599904439703195</v>
      </c>
      <c r="G121" s="6">
        <f t="shared" si="23"/>
        <v>800.36940893178917</v>
      </c>
      <c r="H121" s="8">
        <f t="shared" si="24"/>
        <v>830.96931337149238</v>
      </c>
      <c r="I121" s="6">
        <f t="shared" si="25"/>
        <v>2446.6493134475822</v>
      </c>
    </row>
    <row r="122" spans="4:9" x14ac:dyDescent="0.35">
      <c r="D122" s="5">
        <v>3</v>
      </c>
      <c r="E122" s="7">
        <v>43983</v>
      </c>
      <c r="F122" s="6">
        <f t="shared" si="22"/>
        <v>23.057223129930016</v>
      </c>
      <c r="G122" s="6">
        <f t="shared" si="23"/>
        <v>807.91209024156217</v>
      </c>
      <c r="H122" s="8">
        <f t="shared" si="24"/>
        <v>830.96931337149215</v>
      </c>
      <c r="I122" s="6">
        <f t="shared" si="25"/>
        <v>1638.7372232060202</v>
      </c>
    </row>
    <row r="123" spans="4:9" x14ac:dyDescent="0.35">
      <c r="D123" s="5">
        <v>2</v>
      </c>
      <c r="E123" s="7">
        <v>44013</v>
      </c>
      <c r="F123" s="6">
        <f t="shared" si="22"/>
        <v>15.443459591493534</v>
      </c>
      <c r="G123" s="6">
        <f t="shared" si="23"/>
        <v>815.52585377999867</v>
      </c>
      <c r="H123" s="8">
        <f t="shared" si="24"/>
        <v>830.96931337149215</v>
      </c>
      <c r="I123" s="6">
        <f t="shared" si="25"/>
        <v>823.21136942602152</v>
      </c>
    </row>
    <row r="124" spans="4:9" x14ac:dyDescent="0.35">
      <c r="D124" s="5">
        <v>1</v>
      </c>
      <c r="E124" s="9">
        <v>44044</v>
      </c>
      <c r="F124" s="10">
        <f t="shared" si="22"/>
        <v>7.757943945470827</v>
      </c>
      <c r="G124" s="10">
        <f t="shared" si="23"/>
        <v>823.21136942602163</v>
      </c>
      <c r="H124" s="11">
        <f t="shared" si="24"/>
        <v>830.96931337149249</v>
      </c>
      <c r="I124" s="10">
        <f t="shared" si="25"/>
        <v>0</v>
      </c>
    </row>
  </sheetData>
  <sheetProtection password="C5B1" sheet="1" objects="1" scenarios="1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inteira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Elisson</dc:creator>
  <cp:lastModifiedBy>Elisson</cp:lastModifiedBy>
  <dcterms:created xsi:type="dcterms:W3CDTF">2013-05-31T13:15:12Z</dcterms:created>
  <dcterms:modified xsi:type="dcterms:W3CDTF">2017-06-26T18:46:23Z</dcterms:modified>
</cp:coreProperties>
</file>