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Descrição das Despesas" sheetId="6" r:id="rId1"/>
    <sheet name="Fluxo de caixa - VERIFICADO" sheetId="1" r:id="rId2"/>
    <sheet name="RESUMO" sheetId="2" r:id="rId3"/>
    <sheet name="Fluxo de caixa - PROJETADO" sheetId="4" r:id="rId4"/>
  </sheets>
  <definedNames>
    <definedName name="_xlnm._FilterDatabase" localSheetId="0" hidden="1">'Descrição das Despesas'!$A$1:$F$15</definedName>
  </definedNames>
  <calcPr calcId="145621"/>
</workbook>
</file>

<file path=xl/calcChain.xml><?xml version="1.0" encoding="utf-8"?>
<calcChain xmlns="http://schemas.openxmlformats.org/spreadsheetml/2006/main">
  <c r="C18" i="4" l="1"/>
  <c r="C20" i="4" s="1"/>
  <c r="D18" i="4"/>
  <c r="D20" i="4" s="1"/>
  <c r="E18" i="4"/>
  <c r="E20" i="4" s="1"/>
  <c r="F18" i="4"/>
  <c r="F20" i="4" s="1"/>
  <c r="G18" i="4"/>
  <c r="G20" i="4" s="1"/>
  <c r="H18" i="4"/>
  <c r="H20" i="4" s="1"/>
  <c r="I18" i="4"/>
  <c r="I20" i="4" s="1"/>
  <c r="J18" i="4"/>
  <c r="J20" i="4" s="1"/>
  <c r="K18" i="4"/>
  <c r="K20" i="4" s="1"/>
  <c r="L18" i="4"/>
  <c r="L20" i="4" s="1"/>
  <c r="M18" i="4"/>
  <c r="M20" i="4" s="1"/>
  <c r="B18" i="4"/>
  <c r="B20" i="4" s="1"/>
  <c r="B21" i="4" s="1"/>
  <c r="C42" i="4"/>
  <c r="D42" i="4"/>
  <c r="F42" i="4"/>
  <c r="G42" i="4"/>
  <c r="H42" i="4"/>
  <c r="J42" i="4"/>
  <c r="K42" i="4"/>
  <c r="L42" i="4"/>
  <c r="C40" i="4"/>
  <c r="D40" i="4"/>
  <c r="E40" i="4"/>
  <c r="E42" i="4" s="1"/>
  <c r="F40" i="4"/>
  <c r="G40" i="4"/>
  <c r="H40" i="4"/>
  <c r="I40" i="4"/>
  <c r="I42" i="4" s="1"/>
  <c r="J40" i="4"/>
  <c r="K40" i="4"/>
  <c r="L40" i="4"/>
  <c r="M40" i="4"/>
  <c r="M42" i="4" s="1"/>
  <c r="C21" i="4" l="1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B40" i="4" l="1"/>
  <c r="H14" i="2"/>
  <c r="D16" i="2"/>
  <c r="D15" i="2"/>
  <c r="D14" i="2"/>
  <c r="D13" i="2"/>
  <c r="D12" i="2"/>
  <c r="D11" i="2"/>
  <c r="D10" i="2"/>
  <c r="D9" i="2"/>
  <c r="D8" i="2"/>
  <c r="D7" i="2"/>
  <c r="D17" i="2" l="1"/>
  <c r="E16" i="2" s="1"/>
  <c r="B42" i="4"/>
  <c r="B10" i="2"/>
  <c r="B9" i="2"/>
  <c r="B11" i="2"/>
  <c r="B14" i="2"/>
  <c r="B13" i="2"/>
  <c r="B8" i="2"/>
  <c r="B12" i="2"/>
  <c r="B16" i="2"/>
  <c r="B15" i="2"/>
  <c r="A11" i="2"/>
  <c r="A14" i="2"/>
  <c r="A13" i="2"/>
  <c r="A8" i="2"/>
  <c r="A12" i="2"/>
  <c r="A16" i="2"/>
  <c r="A15" i="2"/>
  <c r="A10" i="2"/>
  <c r="A9" i="2"/>
  <c r="E8" i="2" l="1"/>
  <c r="E13" i="2"/>
  <c r="E9" i="2"/>
  <c r="E7" i="2"/>
  <c r="H12" i="2"/>
  <c r="H16" i="2" s="1"/>
  <c r="E10" i="2"/>
  <c r="E14" i="2"/>
  <c r="E11" i="2"/>
  <c r="E15" i="2"/>
  <c r="E12" i="2"/>
  <c r="B43" i="4"/>
  <c r="C43" i="4" s="1"/>
  <c r="D43" i="4" s="1"/>
  <c r="E43" i="4" s="1"/>
  <c r="F43" i="4" s="1"/>
  <c r="G43" i="4" s="1"/>
  <c r="H43" i="4" s="1"/>
  <c r="I43" i="4" s="1"/>
  <c r="J43" i="4" s="1"/>
  <c r="K43" i="4" s="1"/>
  <c r="L43" i="4" s="1"/>
  <c r="M43" i="4" s="1"/>
  <c r="H7" i="2"/>
  <c r="B5" i="2"/>
  <c r="B7" i="2"/>
  <c r="A5" i="2"/>
  <c r="A6" i="2"/>
  <c r="A7" i="2"/>
  <c r="A4" i="2"/>
  <c r="A4" i="4" s="1"/>
  <c r="E17" i="2" l="1"/>
  <c r="B17" i="2"/>
  <c r="C10" i="2" l="1"/>
  <c r="C15" i="2"/>
  <c r="C14" i="2"/>
  <c r="C8" i="2"/>
  <c r="C16" i="2"/>
  <c r="C17" i="2"/>
  <c r="C11" i="2"/>
  <c r="C13" i="2"/>
  <c r="C12" i="2"/>
  <c r="C7" i="2"/>
  <c r="C9" i="2"/>
  <c r="H5" i="2"/>
  <c r="H9" i="2" s="1"/>
</calcChain>
</file>

<file path=xl/sharedStrings.xml><?xml version="1.0" encoding="utf-8"?>
<sst xmlns="http://schemas.openxmlformats.org/spreadsheetml/2006/main" count="170" uniqueCount="77">
  <si>
    <t>RECEITAS</t>
  </si>
  <si>
    <t>Valores líquidos recebidos</t>
  </si>
  <si>
    <t>DESPESAS</t>
  </si>
  <si>
    <t>Alimentação</t>
  </si>
  <si>
    <t>Vestuário</t>
  </si>
  <si>
    <t>Higiene e limpeza</t>
  </si>
  <si>
    <t>Telefone fixo/celular</t>
  </si>
  <si>
    <t>Educação</t>
  </si>
  <si>
    <t>Saúde</t>
  </si>
  <si>
    <t>Lazer</t>
  </si>
  <si>
    <t>Transporte</t>
  </si>
  <si>
    <t>Habitação</t>
  </si>
  <si>
    <t>Dívidas</t>
  </si>
  <si>
    <t>Outros</t>
  </si>
  <si>
    <t>Total</t>
  </si>
  <si>
    <t>Receita líquida antes das dívidas</t>
  </si>
  <si>
    <t>Total de despesas com dívidas</t>
  </si>
  <si>
    <t>Receita líquida depois das dívidas</t>
  </si>
  <si>
    <t>Situação Financeira Atual</t>
  </si>
  <si>
    <t>R$</t>
  </si>
  <si>
    <t>Categoria</t>
  </si>
  <si>
    <t>Valor</t>
  </si>
  <si>
    <t>DIA</t>
  </si>
  <si>
    <t>Compras no supermercado</t>
  </si>
  <si>
    <t>Combustível carro</t>
  </si>
  <si>
    <t>Conta do celular</t>
  </si>
  <si>
    <t>Cinema</t>
  </si>
  <si>
    <t>Remédios na farmácia</t>
  </si>
  <si>
    <t>Aluguel</t>
  </si>
  <si>
    <t>Luz e água</t>
  </si>
  <si>
    <t>Mensalidade da escola do filho</t>
  </si>
  <si>
    <t>Padaria</t>
  </si>
  <si>
    <t>Presente para sobrinho</t>
  </si>
  <si>
    <t>Parcela financiamento do carro</t>
  </si>
  <si>
    <t>%</t>
  </si>
  <si>
    <t>HL</t>
  </si>
  <si>
    <t>TR</t>
  </si>
  <si>
    <t>AL</t>
  </si>
  <si>
    <t>VE</t>
  </si>
  <si>
    <t>TC</t>
  </si>
  <si>
    <t>ED</t>
  </si>
  <si>
    <t>LA</t>
  </si>
  <si>
    <t>OU</t>
  </si>
  <si>
    <t>DI</t>
  </si>
  <si>
    <t>HB</t>
  </si>
  <si>
    <t>LEGENDA</t>
  </si>
  <si>
    <t>DESCRIÇÃO DA DESPESA</t>
  </si>
  <si>
    <t>SD</t>
  </si>
  <si>
    <t>Classificação</t>
  </si>
  <si>
    <t>Classificação das despesas</t>
  </si>
  <si>
    <t>Obrigatórias fixas</t>
  </si>
  <si>
    <t>Obrigatórias variáveis</t>
  </si>
  <si>
    <t>Não obrigatórias fixas</t>
  </si>
  <si>
    <t>Não obrigatórias variáveis</t>
  </si>
  <si>
    <t>OF</t>
  </si>
  <si>
    <t>OV</t>
  </si>
  <si>
    <t>NOF</t>
  </si>
  <si>
    <t>NOV</t>
  </si>
  <si>
    <t>Meta</t>
  </si>
  <si>
    <t>Situação Atual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</si>
  <si>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</si>
  <si>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</si>
  <si>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</si>
  <si>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</si>
  <si>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</si>
  <si>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</si>
  <si>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</si>
  <si>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</si>
  <si>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</si>
  <si>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</si>
  <si>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</si>
  <si>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</si>
  <si>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 das Despesas</t>
  </si>
  <si>
    <t>Receita líquida</t>
  </si>
  <si>
    <t>Receita acumulada</t>
  </si>
  <si>
    <t>FLUXO DE CAIXA PROJETADO</t>
  </si>
  <si>
    <t>FLUXO DE CAIXA VERIFICADO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</si>
</sst>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545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1" fillId="8" borderId="1" xfId="0" applyFont="1" applyFill="1" applyBorder="1"/>
    <xf numFmtId="164" fontId="1" fillId="8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2" fillId="0" borderId="1" xfId="0" applyFont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1" fillId="8" borderId="2" xfId="0" applyFont="1" applyFill="1" applyBorder="1"/>
    <xf numFmtId="164" fontId="1" fillId="8" borderId="2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8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/>
    </xf>
    <xf numFmtId="9" fontId="1" fillId="4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15" borderId="6" xfId="0" applyFont="1" applyFill="1" applyBorder="1"/>
    <xf numFmtId="0" fontId="12" fillId="15" borderId="1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11" fillId="4" borderId="6" xfId="0" applyFont="1" applyFill="1" applyBorder="1"/>
    <xf numFmtId="0" fontId="12" fillId="16" borderId="6" xfId="0" applyFont="1" applyFill="1" applyBorder="1"/>
    <xf numFmtId="0" fontId="12" fillId="16" borderId="1" xfId="0" applyFont="1" applyFill="1" applyBorder="1" applyAlignment="1">
      <alignment horizontal="center"/>
    </xf>
    <xf numFmtId="0" fontId="12" fillId="16" borderId="1" xfId="0" applyFont="1" applyFill="1" applyBorder="1"/>
    <xf numFmtId="165" fontId="12" fillId="16" borderId="1" xfId="0" applyNumberFormat="1" applyFont="1" applyFill="1" applyBorder="1" applyAlignment="1">
      <alignment horizontal="center"/>
    </xf>
    <xf numFmtId="2" fontId="12" fillId="16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10" borderId="1" xfId="0" applyFill="1" applyBorder="1" applyProtection="1">
      <protection locked="0"/>
    </xf>
    <xf numFmtId="0" fontId="4" fillId="11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8" fillId="10" borderId="4" xfId="0" applyFont="1" applyFill="1" applyBorder="1" applyAlignment="1" applyProtection="1">
      <alignment horizontal="center"/>
      <protection locked="0"/>
    </xf>
    <xf numFmtId="0" fontId="8" fillId="10" borderId="5" xfId="0" applyFont="1" applyFill="1" applyBorder="1" applyAlignment="1" applyProtection="1">
      <alignment horizontal="center"/>
      <protection locked="0"/>
    </xf>
    <xf numFmtId="0" fontId="6" fillId="12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A54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6/08/05/controle-financeiro-pesso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15</xdr:row>
      <xdr:rowOff>55402</xdr:rowOff>
    </xdr:from>
    <xdr:to>
      <xdr:col>1</xdr:col>
      <xdr:colOff>2295525</xdr:colOff>
      <xdr:row>24</xdr:row>
      <xdr:rowOff>47205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008152"/>
          <a:ext cx="2809875" cy="1744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28575</xdr:rowOff>
    </xdr:from>
    <xdr:to>
      <xdr:col>4</xdr:col>
      <xdr:colOff>762000</xdr:colOff>
      <xdr:row>17</xdr:row>
      <xdr:rowOff>0</xdr:rowOff>
    </xdr:to>
    <xdr:sp macro="" textlink="">
      <xdr:nvSpPr>
        <xdr:cNvPr id="2" name="Retângulo 1"/>
        <xdr:cNvSpPr/>
      </xdr:nvSpPr>
      <xdr:spPr>
        <a:xfrm>
          <a:off x="4114800" y="1314450"/>
          <a:ext cx="1905000" cy="3086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>
      <selection activeCell="D16" sqref="D16"/>
    </sheetView>
  </sheetViews>
  <sheetFormatPr defaultRowHeight="15" x14ac:dyDescent="0.25"/>
  <cols>
    <col min="1" max="1" width="9.140625" style="51"/>
    <col min="2" max="2" width="58.42578125" style="52" customWidth="1"/>
    <col min="3" max="3" width="17" style="52" customWidth="1"/>
    <col min="4" max="4" width="11.7109375" style="52" customWidth="1"/>
    <col min="5" max="6" width="12.85546875" style="52" customWidth="1"/>
    <col min="7" max="7" width="6" style="43" customWidth="1"/>
    <col min="8" max="8" width="24.7109375" style="43" customWidth="1"/>
    <col min="9" max="16384" width="9.140625" style="43"/>
  </cols>
  <sheetData>
    <row r="1" spans="1:9" x14ac:dyDescent="0.25">
      <c r="A1" s="41" t="s">
        <v>22</v>
      </c>
      <c r="B1" s="42" t="s">
        <v>46</v>
      </c>
      <c r="C1" s="42" t="s">
        <v>20</v>
      </c>
      <c r="D1" s="42" t="s">
        <v>21</v>
      </c>
      <c r="E1" s="42" t="s">
        <v>48</v>
      </c>
      <c r="F1" s="42" t="s">
        <v>58</v>
      </c>
      <c r="H1" s="56" t="s">
        <v>49</v>
      </c>
      <c r="I1" s="56"/>
    </row>
    <row r="2" spans="1:9" x14ac:dyDescent="0.25">
      <c r="A2" s="41">
        <v>2</v>
      </c>
      <c r="B2" s="44" t="s">
        <v>23</v>
      </c>
      <c r="C2" s="45" t="s">
        <v>35</v>
      </c>
      <c r="D2" s="46">
        <v>50</v>
      </c>
      <c r="E2" s="47" t="s">
        <v>54</v>
      </c>
      <c r="F2" s="46">
        <v>50</v>
      </c>
      <c r="H2" s="48" t="s">
        <v>50</v>
      </c>
      <c r="I2" s="49" t="s">
        <v>54</v>
      </c>
    </row>
    <row r="3" spans="1:9" x14ac:dyDescent="0.25">
      <c r="A3" s="41">
        <v>2</v>
      </c>
      <c r="B3" s="44" t="s">
        <v>23</v>
      </c>
      <c r="C3" s="45" t="s">
        <v>37</v>
      </c>
      <c r="D3" s="46">
        <v>300</v>
      </c>
      <c r="E3" s="47" t="s">
        <v>55</v>
      </c>
      <c r="F3" s="46">
        <v>250</v>
      </c>
      <c r="H3" s="48" t="s">
        <v>51</v>
      </c>
      <c r="I3" s="49" t="s">
        <v>55</v>
      </c>
    </row>
    <row r="4" spans="1:9" x14ac:dyDescent="0.25">
      <c r="A4" s="41">
        <v>2</v>
      </c>
      <c r="B4" s="44" t="s">
        <v>23</v>
      </c>
      <c r="C4" s="45" t="s">
        <v>38</v>
      </c>
      <c r="D4" s="46">
        <v>130</v>
      </c>
      <c r="E4" s="47" t="s">
        <v>55</v>
      </c>
      <c r="F4" s="46">
        <v>70</v>
      </c>
      <c r="H4" s="48" t="s">
        <v>52</v>
      </c>
      <c r="I4" s="49" t="s">
        <v>56</v>
      </c>
    </row>
    <row r="5" spans="1:9" x14ac:dyDescent="0.25">
      <c r="A5" s="41">
        <v>3</v>
      </c>
      <c r="B5" s="44" t="s">
        <v>24</v>
      </c>
      <c r="C5" s="45" t="s">
        <v>36</v>
      </c>
      <c r="D5" s="46">
        <v>75</v>
      </c>
      <c r="E5" s="47" t="s">
        <v>54</v>
      </c>
      <c r="F5" s="46">
        <v>75</v>
      </c>
      <c r="H5" s="48" t="s">
        <v>53</v>
      </c>
      <c r="I5" s="49" t="s">
        <v>57</v>
      </c>
    </row>
    <row r="6" spans="1:9" x14ac:dyDescent="0.25">
      <c r="A6" s="41">
        <v>8</v>
      </c>
      <c r="B6" s="44" t="s">
        <v>30</v>
      </c>
      <c r="C6" s="45" t="s">
        <v>40</v>
      </c>
      <c r="D6" s="46">
        <v>400</v>
      </c>
      <c r="E6" s="47" t="s">
        <v>54</v>
      </c>
      <c r="F6" s="46">
        <v>400</v>
      </c>
    </row>
    <row r="7" spans="1:9" ht="15.75" thickBot="1" x14ac:dyDescent="0.3">
      <c r="A7" s="41">
        <v>9</v>
      </c>
      <c r="B7" s="44" t="s">
        <v>27</v>
      </c>
      <c r="C7" s="45" t="s">
        <v>47</v>
      </c>
      <c r="D7" s="46">
        <v>120</v>
      </c>
      <c r="E7" s="47" t="s">
        <v>54</v>
      </c>
      <c r="F7" s="46">
        <v>120</v>
      </c>
    </row>
    <row r="8" spans="1:9" ht="16.5" thickBot="1" x14ac:dyDescent="0.3">
      <c r="A8" s="41">
        <v>13</v>
      </c>
      <c r="B8" s="44" t="s">
        <v>28</v>
      </c>
      <c r="C8" s="45" t="s">
        <v>44</v>
      </c>
      <c r="D8" s="46">
        <v>450</v>
      </c>
      <c r="E8" s="47" t="s">
        <v>54</v>
      </c>
      <c r="F8" s="46">
        <v>450</v>
      </c>
      <c r="H8" s="54" t="s">
        <v>45</v>
      </c>
      <c r="I8" s="55"/>
    </row>
    <row r="9" spans="1:9" ht="15.75" x14ac:dyDescent="0.25">
      <c r="A9" s="41">
        <v>15</v>
      </c>
      <c r="B9" s="44" t="s">
        <v>31</v>
      </c>
      <c r="C9" s="45" t="s">
        <v>37</v>
      </c>
      <c r="D9" s="46">
        <v>20</v>
      </c>
      <c r="E9" s="47" t="s">
        <v>55</v>
      </c>
      <c r="F9" s="46">
        <v>20</v>
      </c>
      <c r="H9" s="50" t="s">
        <v>11</v>
      </c>
      <c r="I9" s="42" t="s">
        <v>44</v>
      </c>
    </row>
    <row r="10" spans="1:9" ht="15.75" x14ac:dyDescent="0.25">
      <c r="A10" s="41">
        <v>19</v>
      </c>
      <c r="B10" s="44" t="s">
        <v>25</v>
      </c>
      <c r="C10" s="45" t="s">
        <v>39</v>
      </c>
      <c r="D10" s="46">
        <v>70</v>
      </c>
      <c r="E10" s="47" t="s">
        <v>56</v>
      </c>
      <c r="F10" s="46">
        <v>0</v>
      </c>
      <c r="H10" s="50" t="s">
        <v>10</v>
      </c>
      <c r="I10" s="42" t="s">
        <v>36</v>
      </c>
    </row>
    <row r="11" spans="1:9" ht="15.75" x14ac:dyDescent="0.25">
      <c r="A11" s="41">
        <v>21</v>
      </c>
      <c r="B11" s="44" t="s">
        <v>24</v>
      </c>
      <c r="C11" s="45" t="s">
        <v>36</v>
      </c>
      <c r="D11" s="46">
        <v>71.36</v>
      </c>
      <c r="E11" s="47" t="s">
        <v>54</v>
      </c>
      <c r="F11" s="46">
        <v>71.36</v>
      </c>
      <c r="H11" s="50" t="s">
        <v>3</v>
      </c>
      <c r="I11" s="42" t="s">
        <v>37</v>
      </c>
    </row>
    <row r="12" spans="1:9" ht="15.75" x14ac:dyDescent="0.25">
      <c r="A12" s="41">
        <v>21</v>
      </c>
      <c r="B12" s="44" t="s">
        <v>29</v>
      </c>
      <c r="C12" s="45" t="s">
        <v>44</v>
      </c>
      <c r="D12" s="46">
        <v>45</v>
      </c>
      <c r="E12" s="47" t="s">
        <v>55</v>
      </c>
      <c r="F12" s="46">
        <v>40</v>
      </c>
      <c r="H12" s="50" t="s">
        <v>4</v>
      </c>
      <c r="I12" s="42" t="s">
        <v>38</v>
      </c>
    </row>
    <row r="13" spans="1:9" ht="15.75" x14ac:dyDescent="0.25">
      <c r="A13" s="41">
        <v>25</v>
      </c>
      <c r="B13" s="44" t="s">
        <v>26</v>
      </c>
      <c r="C13" s="45" t="s">
        <v>41</v>
      </c>
      <c r="D13" s="46">
        <v>24.1</v>
      </c>
      <c r="E13" s="47" t="s">
        <v>57</v>
      </c>
      <c r="F13" s="46">
        <v>24.1</v>
      </c>
      <c r="H13" s="50" t="s">
        <v>5</v>
      </c>
      <c r="I13" s="42" t="s">
        <v>35</v>
      </c>
    </row>
    <row r="14" spans="1:9" ht="15.75" x14ac:dyDescent="0.25">
      <c r="A14" s="41">
        <v>28</v>
      </c>
      <c r="B14" s="44" t="s">
        <v>32</v>
      </c>
      <c r="C14" s="45" t="s">
        <v>42</v>
      </c>
      <c r="D14" s="46">
        <v>43.8</v>
      </c>
      <c r="E14" s="47" t="s">
        <v>57</v>
      </c>
      <c r="F14" s="46">
        <v>0</v>
      </c>
      <c r="H14" s="50" t="s">
        <v>6</v>
      </c>
      <c r="I14" s="42" t="s">
        <v>39</v>
      </c>
    </row>
    <row r="15" spans="1:9" ht="15.75" x14ac:dyDescent="0.25">
      <c r="A15" s="41">
        <v>30</v>
      </c>
      <c r="B15" s="44" t="s">
        <v>33</v>
      </c>
      <c r="C15" s="45" t="s">
        <v>43</v>
      </c>
      <c r="D15" s="46">
        <v>612.29999999999995</v>
      </c>
      <c r="E15" s="47" t="s">
        <v>54</v>
      </c>
      <c r="F15" s="46">
        <v>612</v>
      </c>
      <c r="H15" s="50" t="s">
        <v>7</v>
      </c>
      <c r="I15" s="42" t="s">
        <v>40</v>
      </c>
    </row>
    <row r="16" spans="1:9" ht="15.75" x14ac:dyDescent="0.25">
      <c r="B16" s="53"/>
      <c r="H16" s="50" t="s">
        <v>8</v>
      </c>
      <c r="I16" s="42" t="s">
        <v>47</v>
      </c>
    </row>
    <row r="17" spans="2:9" ht="15.75" x14ac:dyDescent="0.25">
      <c r="B17" s="53"/>
      <c r="H17" s="50" t="s">
        <v>9</v>
      </c>
      <c r="I17" s="42" t="s">
        <v>41</v>
      </c>
    </row>
    <row r="18" spans="2:9" ht="15.75" x14ac:dyDescent="0.25">
      <c r="B18" s="53"/>
      <c r="H18" s="50" t="s">
        <v>13</v>
      </c>
      <c r="I18" s="42" t="s">
        <v>42</v>
      </c>
    </row>
    <row r="19" spans="2:9" ht="15.75" x14ac:dyDescent="0.25">
      <c r="B19" s="53"/>
      <c r="H19" s="50" t="s">
        <v>12</v>
      </c>
      <c r="I19" s="42" t="s">
        <v>43</v>
      </c>
    </row>
    <row r="20" spans="2:9" x14ac:dyDescent="0.25">
      <c r="B20" s="53"/>
    </row>
    <row r="21" spans="2:9" x14ac:dyDescent="0.25">
      <c r="B21" s="53"/>
    </row>
    <row r="22" spans="2:9" x14ac:dyDescent="0.25">
      <c r="B22" s="53"/>
    </row>
    <row r="23" spans="2:9" x14ac:dyDescent="0.25">
      <c r="B23" s="53"/>
    </row>
    <row r="24" spans="2:9" x14ac:dyDescent="0.25">
      <c r="B24" s="53"/>
    </row>
  </sheetData>
  <sheetProtection password="C5B1" sheet="1" objects="1" scenarios="1"/>
  <autoFilter ref="A1:F15">
    <sortState ref="A2:F15">
      <sortCondition ref="A1:A15"/>
    </sortState>
  </autoFilter>
  <mergeCells count="2">
    <mergeCell ref="H8:I8"/>
    <mergeCell ref="H1:I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W19" sqref="W19"/>
    </sheetView>
  </sheetViews>
  <sheetFormatPr defaultRowHeight="15" x14ac:dyDescent="0.25"/>
  <cols>
    <col min="1" max="1" width="31.85546875" bestFit="1" customWidth="1"/>
    <col min="2" max="32" width="12.7109375" style="1" customWidth="1"/>
  </cols>
  <sheetData>
    <row r="1" spans="1:32" ht="18.75" x14ac:dyDescent="0.3">
      <c r="A1" s="12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</row>
    <row r="2" spans="1:32" ht="18.75" x14ac:dyDescent="0.3">
      <c r="A2" s="12" t="s">
        <v>1</v>
      </c>
      <c r="B2" s="13">
        <v>2300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8.75" x14ac:dyDescent="0.3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8.75" x14ac:dyDescent="0.3">
      <c r="A4" s="14" t="s">
        <v>2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F4" s="15">
        <v>31</v>
      </c>
    </row>
    <row r="5" spans="1:32" ht="18.75" x14ac:dyDescent="0.3">
      <c r="A5" s="2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>
        <v>450</v>
      </c>
      <c r="O5" s="13"/>
      <c r="P5" s="13"/>
      <c r="Q5" s="13"/>
      <c r="R5" s="13"/>
      <c r="S5" s="13"/>
      <c r="T5" s="13"/>
      <c r="U5" s="13"/>
      <c r="V5" s="13">
        <v>45</v>
      </c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8.75" x14ac:dyDescent="0.3">
      <c r="A6" s="2" t="s">
        <v>10</v>
      </c>
      <c r="B6" s="13"/>
      <c r="C6" s="13"/>
      <c r="D6" s="13">
        <v>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71.36</v>
      </c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8.75" x14ac:dyDescent="0.3">
      <c r="A7" s="2" t="s">
        <v>3</v>
      </c>
      <c r="B7" s="13"/>
      <c r="C7" s="13">
        <v>300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20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8.75" x14ac:dyDescent="0.3">
      <c r="A8" s="2" t="s">
        <v>4</v>
      </c>
      <c r="B8" s="13"/>
      <c r="C8" s="13">
        <v>130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8.75" x14ac:dyDescent="0.3">
      <c r="A9" s="2" t="s">
        <v>5</v>
      </c>
      <c r="B9" s="13"/>
      <c r="C9" s="13">
        <v>50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x14ac:dyDescent="0.3">
      <c r="A10" s="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70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8.75" x14ac:dyDescent="0.3">
      <c r="A11" s="2" t="s">
        <v>7</v>
      </c>
      <c r="B11" s="13"/>
      <c r="C11" s="13"/>
      <c r="D11" s="13"/>
      <c r="E11" s="13"/>
      <c r="F11" s="13"/>
      <c r="G11" s="13"/>
      <c r="H11" s="13"/>
      <c r="I11" s="13">
        <v>400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8.75" x14ac:dyDescent="0.3">
      <c r="A12" s="2" t="s">
        <v>8</v>
      </c>
      <c r="B12" s="13"/>
      <c r="C12" s="13"/>
      <c r="D12" s="13"/>
      <c r="E12" s="13"/>
      <c r="F12" s="13"/>
      <c r="G12" s="13"/>
      <c r="H12" s="13"/>
      <c r="I12" s="13"/>
      <c r="J12" s="13">
        <v>120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8.75" x14ac:dyDescent="0.3">
      <c r="A13" s="2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24.1</v>
      </c>
      <c r="AA13" s="13"/>
      <c r="AB13" s="13"/>
      <c r="AC13" s="13"/>
      <c r="AD13" s="13"/>
      <c r="AE13" s="13"/>
      <c r="AF13" s="13"/>
    </row>
    <row r="14" spans="1:32" ht="18.75" x14ac:dyDescent="0.3">
      <c r="A14" s="2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43.8</v>
      </c>
      <c r="AD14" s="13"/>
      <c r="AE14" s="13"/>
      <c r="AF14" s="13"/>
    </row>
    <row r="15" spans="1:32" ht="18.75" x14ac:dyDescent="0.3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>
        <v>612.29999999999995</v>
      </c>
      <c r="AF15" s="2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F16" sqref="F16"/>
    </sheetView>
  </sheetViews>
  <sheetFormatPr defaultRowHeight="15" x14ac:dyDescent="0.25"/>
  <cols>
    <col min="1" max="1" width="30.7109375" bestFit="1" customWidth="1"/>
    <col min="2" max="2" width="18.85546875" customWidth="1"/>
    <col min="3" max="3" width="11.7109375" customWidth="1"/>
    <col min="4" max="4" width="17.5703125" customWidth="1"/>
    <col min="5" max="5" width="11.7109375" customWidth="1"/>
    <col min="7" max="7" width="39.140625" customWidth="1"/>
    <col min="8" max="8" width="21.85546875" customWidth="1"/>
  </cols>
  <sheetData>
    <row r="1" spans="1:8" ht="23.25" x14ac:dyDescent="0.35">
      <c r="A1" s="57"/>
      <c r="B1" s="57"/>
      <c r="C1" s="57"/>
      <c r="D1" s="27"/>
      <c r="E1" s="27"/>
    </row>
    <row r="2" spans="1:8" ht="34.5" thickBot="1" x14ac:dyDescent="0.55000000000000004">
      <c r="A2" s="3"/>
      <c r="B2" s="3"/>
      <c r="C2" s="3"/>
      <c r="D2" s="3"/>
      <c r="E2" s="3"/>
      <c r="F2" s="3"/>
      <c r="G2" s="58"/>
      <c r="H2" s="58"/>
    </row>
    <row r="3" spans="1:8" ht="23.25" customHeight="1" thickBot="1" x14ac:dyDescent="0.55000000000000004">
      <c r="A3" s="3"/>
      <c r="B3" s="61" t="s">
        <v>59</v>
      </c>
      <c r="C3" s="62"/>
      <c r="D3" s="63" t="s">
        <v>58</v>
      </c>
      <c r="E3" s="64"/>
      <c r="F3" s="3"/>
      <c r="G3" s="24"/>
      <c r="H3" s="24"/>
    </row>
    <row r="4" spans="1:8" ht="20.25" customHeight="1" thickBot="1" x14ac:dyDescent="0.4">
      <c r="A4" s="4" t="str">
        <f>'Fluxo de caixa - VERIFICADO'!A1</f>
        <v>RECEITAS</v>
      </c>
      <c r="B4" s="25" t="s">
        <v>19</v>
      </c>
      <c r="C4" s="25"/>
      <c r="D4" s="25" t="s">
        <v>19</v>
      </c>
      <c r="E4" s="25"/>
      <c r="F4" s="3"/>
      <c r="G4" s="59" t="s">
        <v>18</v>
      </c>
      <c r="H4" s="60"/>
    </row>
    <row r="5" spans="1:8" ht="18.75" x14ac:dyDescent="0.3">
      <c r="A5" s="20" t="str">
        <f>'Fluxo de caixa - VERIFICADO'!A2</f>
        <v>Valores líquidos recebidos</v>
      </c>
      <c r="B5" s="8">
        <f>SUM('Fluxo de caixa - VERIFICADO'!B2:AF2)</f>
        <v>2300</v>
      </c>
      <c r="C5" s="8"/>
      <c r="D5" s="8">
        <v>2300</v>
      </c>
      <c r="E5" s="8"/>
      <c r="F5" s="3"/>
      <c r="G5" s="17" t="s">
        <v>15</v>
      </c>
      <c r="H5" s="18">
        <f>B5-B17</f>
        <v>500.74</v>
      </c>
    </row>
    <row r="6" spans="1:8" ht="18.75" x14ac:dyDescent="0.3">
      <c r="A6" s="26" t="str">
        <f>'Fluxo de caixa - VERIFICADO'!A4</f>
        <v>DESPESAS</v>
      </c>
      <c r="B6" s="26" t="s">
        <v>19</v>
      </c>
      <c r="C6" s="26" t="s">
        <v>34</v>
      </c>
      <c r="D6" s="26" t="s">
        <v>19</v>
      </c>
      <c r="E6" s="26" t="s">
        <v>34</v>
      </c>
      <c r="F6" s="3"/>
      <c r="G6" s="9"/>
      <c r="H6" s="10"/>
    </row>
    <row r="7" spans="1:8" ht="18.75" x14ac:dyDescent="0.3">
      <c r="A7" s="5" t="str">
        <f>'Fluxo de caixa - VERIFICADO'!A5</f>
        <v>Habitação</v>
      </c>
      <c r="B7" s="6">
        <f>SUM('Fluxo de caixa - VERIFICADO'!B5:AF5)</f>
        <v>495</v>
      </c>
      <c r="C7" s="23">
        <f t="shared" ref="C7:C17" si="0">IFERROR(B7/$B$17,0)</f>
        <v>0.27511310205306627</v>
      </c>
      <c r="D7" s="6">
        <f>SUM('Descrição das Despesas'!F6:F7)</f>
        <v>520</v>
      </c>
      <c r="E7" s="23">
        <f>D7/$D$17</f>
        <v>0.24615850714333051</v>
      </c>
      <c r="F7" s="3"/>
      <c r="G7" s="7" t="s">
        <v>16</v>
      </c>
      <c r="H7" s="8">
        <f>SUM('Fluxo de caixa - VERIFICADO'!B15:AF15)</f>
        <v>612.29999999999995</v>
      </c>
    </row>
    <row r="8" spans="1:8" ht="18.75" x14ac:dyDescent="0.3">
      <c r="A8" s="5" t="str">
        <f>'Fluxo de caixa - VERIFICADO'!A11</f>
        <v>Educação</v>
      </c>
      <c r="B8" s="6">
        <f>SUM('Fluxo de caixa - VERIFICADO'!B11:AF11)</f>
        <v>400</v>
      </c>
      <c r="C8" s="23">
        <f t="shared" si="0"/>
        <v>0.22231361782065961</v>
      </c>
      <c r="D8" s="6">
        <f>SUM('Descrição das Despesas'!F5)</f>
        <v>75</v>
      </c>
      <c r="E8" s="23">
        <f t="shared" ref="E8:E16" si="1">D8/$D$17</f>
        <v>3.5503630837980367E-2</v>
      </c>
      <c r="F8" s="3"/>
      <c r="G8" s="9"/>
      <c r="H8" s="10"/>
    </row>
    <row r="9" spans="1:8" ht="18.75" customHeight="1" x14ac:dyDescent="0.3">
      <c r="A9" s="5" t="str">
        <f>'Fluxo de caixa - VERIFICADO'!A7</f>
        <v>Alimentação</v>
      </c>
      <c r="B9" s="6">
        <f>SUM('Fluxo de caixa - VERIFICADO'!B7:AF7)</f>
        <v>320</v>
      </c>
      <c r="C9" s="23">
        <f t="shared" si="0"/>
        <v>0.1778508942565277</v>
      </c>
      <c r="D9" s="6">
        <f>SUM('Descrição das Despesas'!F2:F3)</f>
        <v>300</v>
      </c>
      <c r="E9" s="23">
        <f t="shared" si="1"/>
        <v>0.14201452335192147</v>
      </c>
      <c r="F9" s="3"/>
      <c r="G9" s="7" t="s">
        <v>17</v>
      </c>
      <c r="H9" s="8">
        <f>H5-H7</f>
        <v>-111.55999999999995</v>
      </c>
    </row>
    <row r="10" spans="1:8" ht="19.5" customHeight="1" thickBot="1" x14ac:dyDescent="0.35">
      <c r="A10" s="5" t="str">
        <f>'Fluxo de caixa - VERIFICADO'!A6</f>
        <v>Transporte</v>
      </c>
      <c r="B10" s="6">
        <f>SUM('Fluxo de caixa - VERIFICADO'!B6:AF6)</f>
        <v>146.36000000000001</v>
      </c>
      <c r="C10" s="23">
        <f t="shared" si="0"/>
        <v>8.1344552760579364E-2</v>
      </c>
      <c r="D10" s="6">
        <f>SUM('Descrição das Despesas'!F13:F14)</f>
        <v>24.1</v>
      </c>
      <c r="E10" s="23">
        <f t="shared" si="1"/>
        <v>1.1408500042604358E-2</v>
      </c>
      <c r="F10" s="3"/>
    </row>
    <row r="11" spans="1:8" ht="19.5" customHeight="1" thickBot="1" x14ac:dyDescent="0.4">
      <c r="A11" s="5" t="str">
        <f>'Fluxo de caixa - VERIFICADO'!A8</f>
        <v>Vestuário</v>
      </c>
      <c r="B11" s="6">
        <f>SUM('Fluxo de caixa - VERIFICADO'!B8:AF8)</f>
        <v>130</v>
      </c>
      <c r="C11" s="23">
        <f t="shared" si="0"/>
        <v>7.2251925791714369E-2</v>
      </c>
      <c r="D11" s="6">
        <f>SUM('Descrição das Despesas'!F15)</f>
        <v>612</v>
      </c>
      <c r="E11" s="23">
        <f t="shared" si="1"/>
        <v>0.28970962763791974</v>
      </c>
      <c r="F11" s="3"/>
      <c r="G11" s="59" t="s">
        <v>58</v>
      </c>
      <c r="H11" s="60"/>
    </row>
    <row r="12" spans="1:8" ht="18.75" x14ac:dyDescent="0.3">
      <c r="A12" s="5" t="str">
        <f>'Fluxo de caixa - VERIFICADO'!A12</f>
        <v>Saúde</v>
      </c>
      <c r="B12" s="6">
        <f>SUM('Fluxo de caixa - VERIFICADO'!B12:AF12)</f>
        <v>120</v>
      </c>
      <c r="C12" s="23">
        <f t="shared" si="0"/>
        <v>6.6694085346197876E-2</v>
      </c>
      <c r="D12" s="6">
        <f>SUM('Descrição das Despesas'!F11)</f>
        <v>71.36</v>
      </c>
      <c r="E12" s="23">
        <f t="shared" si="1"/>
        <v>3.3780521287977053E-2</v>
      </c>
      <c r="F12" s="3"/>
      <c r="G12" s="17" t="s">
        <v>15</v>
      </c>
      <c r="H12" s="18">
        <f>D5-D17</f>
        <v>187.53999999999996</v>
      </c>
    </row>
    <row r="13" spans="1:8" ht="18.75" x14ac:dyDescent="0.3">
      <c r="A13" s="5" t="str">
        <f>'Fluxo de caixa - VERIFICADO'!A10</f>
        <v>Telefone fixo/celular</v>
      </c>
      <c r="B13" s="6">
        <f>SUM('Fluxo de caixa - VERIFICADO'!B10:AF10)</f>
        <v>70</v>
      </c>
      <c r="C13" s="23">
        <f t="shared" si="0"/>
        <v>3.8904883118615431E-2</v>
      </c>
      <c r="D13" s="6">
        <f>SUM('Descrição das Despesas'!F12)</f>
        <v>40</v>
      </c>
      <c r="E13" s="23">
        <f t="shared" si="1"/>
        <v>1.8935269780256194E-2</v>
      </c>
      <c r="F13" s="3"/>
      <c r="G13" s="9"/>
      <c r="H13" s="10"/>
    </row>
    <row r="14" spans="1:8" ht="18.75" x14ac:dyDescent="0.3">
      <c r="A14" s="5" t="str">
        <f>'Fluxo de caixa - VERIFICADO'!A9</f>
        <v>Higiene e limpeza</v>
      </c>
      <c r="B14" s="6">
        <f>SUM('Fluxo de caixa - VERIFICADO'!B9:AF9)</f>
        <v>50</v>
      </c>
      <c r="C14" s="23">
        <f t="shared" si="0"/>
        <v>2.7789202227582452E-2</v>
      </c>
      <c r="D14" s="6">
        <f>SUM('Descrição das Despesas'!F8)</f>
        <v>450</v>
      </c>
      <c r="E14" s="23">
        <f t="shared" si="1"/>
        <v>0.21302178502788219</v>
      </c>
      <c r="F14" s="3"/>
      <c r="G14" s="7" t="s">
        <v>16</v>
      </c>
      <c r="H14" s="8">
        <f>'Descrição das Despesas'!F4</f>
        <v>70</v>
      </c>
    </row>
    <row r="15" spans="1:8" ht="18.75" x14ac:dyDescent="0.3">
      <c r="A15" s="5" t="str">
        <f>'Fluxo de caixa - VERIFICADO'!A14</f>
        <v>Outros</v>
      </c>
      <c r="B15" s="6">
        <f>SUM('Fluxo de caixa - VERIFICADO'!B14:AF14)</f>
        <v>43.8</v>
      </c>
      <c r="C15" s="23">
        <f t="shared" si="0"/>
        <v>2.4343341151362226E-2</v>
      </c>
      <c r="D15" s="6">
        <f>SUM('Descrição das Despesas'!F10)</f>
        <v>0</v>
      </c>
      <c r="E15" s="23">
        <f t="shared" si="1"/>
        <v>0</v>
      </c>
      <c r="F15" s="3"/>
      <c r="G15" s="9"/>
      <c r="H15" s="10"/>
    </row>
    <row r="16" spans="1:8" ht="18.75" x14ac:dyDescent="0.3">
      <c r="A16" s="5" t="str">
        <f>'Fluxo de caixa - VERIFICADO'!A13</f>
        <v>Lazer</v>
      </c>
      <c r="B16" s="6">
        <f>SUM('Fluxo de caixa - VERIFICADO'!B13:AF13)</f>
        <v>24.1</v>
      </c>
      <c r="C16" s="23">
        <f t="shared" si="0"/>
        <v>1.3394395473694741E-2</v>
      </c>
      <c r="D16" s="6">
        <f>SUM('Descrição das Despesas'!F9)</f>
        <v>20</v>
      </c>
      <c r="E16" s="23">
        <f t="shared" si="1"/>
        <v>9.467634890128097E-3</v>
      </c>
      <c r="F16" s="3"/>
      <c r="G16" s="7" t="s">
        <v>17</v>
      </c>
      <c r="H16" s="8">
        <f>H12-H14</f>
        <v>117.53999999999996</v>
      </c>
    </row>
    <row r="17" spans="1:8" ht="18.75" x14ac:dyDescent="0.3">
      <c r="A17" s="19" t="s">
        <v>14</v>
      </c>
      <c r="B17" s="16">
        <f>SUM(B7:B16)</f>
        <v>1799.26</v>
      </c>
      <c r="C17" s="23">
        <f t="shared" si="0"/>
        <v>1</v>
      </c>
      <c r="D17" s="16">
        <f>SUM(D7:D16)</f>
        <v>2112.46</v>
      </c>
      <c r="E17" s="23">
        <f>SUM(E7:E16)</f>
        <v>1</v>
      </c>
      <c r="F17" s="3"/>
      <c r="G17" s="3"/>
      <c r="H17" s="3"/>
    </row>
    <row r="18" spans="1:8" ht="18.75" x14ac:dyDescent="0.3">
      <c r="A18" s="3"/>
      <c r="B18" s="3"/>
      <c r="C18" s="3"/>
      <c r="D18" s="3"/>
      <c r="E18" s="3"/>
      <c r="F18" s="3"/>
      <c r="G18" s="3"/>
      <c r="H18" s="3"/>
    </row>
    <row r="19" spans="1:8" ht="18.75" x14ac:dyDescent="0.3">
      <c r="A19" s="3"/>
      <c r="B19" s="3"/>
      <c r="C19" s="3"/>
      <c r="D19" s="3"/>
      <c r="E19" s="3"/>
      <c r="F19" s="3"/>
      <c r="G19" s="3"/>
      <c r="H19" s="3"/>
    </row>
    <row r="20" spans="1:8" ht="18.75" x14ac:dyDescent="0.3">
      <c r="A20" s="3"/>
      <c r="B20" s="3"/>
      <c r="C20" s="3"/>
      <c r="D20" s="3"/>
      <c r="E20" s="3"/>
      <c r="F20" s="3"/>
      <c r="G20" s="3"/>
      <c r="H20" s="3"/>
    </row>
  </sheetData>
  <sortState ref="A7:C16">
    <sortCondition descending="1" ref="C7:C16"/>
  </sortState>
  <mergeCells count="6">
    <mergeCell ref="A1:C1"/>
    <mergeCell ref="G2:H2"/>
    <mergeCell ref="G4:H4"/>
    <mergeCell ref="G11:H11"/>
    <mergeCell ref="B3:C3"/>
    <mergeCell ref="D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E8" sqref="E8"/>
    </sheetView>
  </sheetViews>
  <sheetFormatPr defaultRowHeight="15" x14ac:dyDescent="0.25"/>
  <cols>
    <col min="1" max="1" width="31.85546875" bestFit="1" customWidth="1"/>
    <col min="2" max="13" width="12.42578125" customWidth="1"/>
  </cols>
  <sheetData>
    <row r="1" spans="1:13" ht="23.25" customHeight="1" thickBot="1" x14ac:dyDescent="0.45"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7"/>
    </row>
    <row r="2" spans="1:13" ht="10.5" customHeight="1" x14ac:dyDescent="0.25"/>
    <row r="3" spans="1:13" ht="17.25" x14ac:dyDescent="0.3">
      <c r="A3" s="28"/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29" t="s">
        <v>66</v>
      </c>
      <c r="I3" s="29" t="s">
        <v>67</v>
      </c>
      <c r="J3" s="29" t="s">
        <v>68</v>
      </c>
      <c r="K3" s="29" t="s">
        <v>69</v>
      </c>
      <c r="L3" s="29" t="s">
        <v>70</v>
      </c>
      <c r="M3" s="29" t="s">
        <v>71</v>
      </c>
    </row>
    <row r="4" spans="1:13" ht="17.25" x14ac:dyDescent="0.3">
      <c r="A4" s="30" t="str">
        <f>RESUMO!A4</f>
        <v>RECEITAS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7.25" x14ac:dyDescent="0.3">
      <c r="A5" s="32" t="s">
        <v>1</v>
      </c>
      <c r="B5" s="33">
        <v>2300</v>
      </c>
      <c r="C5" s="33">
        <v>2300</v>
      </c>
      <c r="D5" s="33">
        <v>2300</v>
      </c>
      <c r="E5" s="33">
        <v>2300</v>
      </c>
      <c r="F5" s="33">
        <v>2300</v>
      </c>
      <c r="G5" s="33">
        <v>2300</v>
      </c>
      <c r="H5" s="33">
        <v>2300</v>
      </c>
      <c r="I5" s="33">
        <v>2300</v>
      </c>
      <c r="J5" s="33">
        <v>2300</v>
      </c>
      <c r="K5" s="33">
        <v>2300</v>
      </c>
      <c r="L5" s="33">
        <v>2300</v>
      </c>
      <c r="M5" s="33">
        <v>2300</v>
      </c>
    </row>
    <row r="6" spans="1:13" ht="17.25" x14ac:dyDescent="0.3">
      <c r="A6" s="34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7.25" x14ac:dyDescent="0.3">
      <c r="A7" s="35" t="s">
        <v>11</v>
      </c>
      <c r="B7" s="31">
        <v>490</v>
      </c>
      <c r="C7" s="31">
        <v>490</v>
      </c>
      <c r="D7" s="31">
        <v>490</v>
      </c>
      <c r="E7" s="31">
        <v>490</v>
      </c>
      <c r="F7" s="31">
        <v>490</v>
      </c>
      <c r="G7" s="31">
        <v>490</v>
      </c>
      <c r="H7" s="31">
        <v>490</v>
      </c>
      <c r="I7" s="31">
        <v>490</v>
      </c>
      <c r="J7" s="31">
        <v>490</v>
      </c>
      <c r="K7" s="31">
        <v>490</v>
      </c>
      <c r="L7" s="31">
        <v>490</v>
      </c>
      <c r="M7" s="31">
        <v>490</v>
      </c>
    </row>
    <row r="8" spans="1:13" ht="17.25" x14ac:dyDescent="0.3">
      <c r="A8" s="35" t="s">
        <v>7</v>
      </c>
      <c r="B8" s="31">
        <v>400</v>
      </c>
      <c r="C8" s="31">
        <v>400</v>
      </c>
      <c r="D8" s="31">
        <v>400</v>
      </c>
      <c r="E8" s="31">
        <v>400</v>
      </c>
      <c r="F8" s="31">
        <v>400</v>
      </c>
      <c r="G8" s="31">
        <v>400</v>
      </c>
      <c r="H8" s="31">
        <v>400</v>
      </c>
      <c r="I8" s="31">
        <v>400</v>
      </c>
      <c r="J8" s="31">
        <v>400</v>
      </c>
      <c r="K8" s="31">
        <v>400</v>
      </c>
      <c r="L8" s="31">
        <v>400</v>
      </c>
      <c r="M8" s="31">
        <v>400</v>
      </c>
    </row>
    <row r="9" spans="1:13" ht="17.25" x14ac:dyDescent="0.3">
      <c r="A9" s="35" t="s">
        <v>3</v>
      </c>
      <c r="B9" s="31">
        <v>270</v>
      </c>
      <c r="C9" s="31">
        <v>270</v>
      </c>
      <c r="D9" s="31">
        <v>270</v>
      </c>
      <c r="E9" s="31">
        <v>270</v>
      </c>
      <c r="F9" s="31">
        <v>270</v>
      </c>
      <c r="G9" s="31">
        <v>270</v>
      </c>
      <c r="H9" s="31">
        <v>270</v>
      </c>
      <c r="I9" s="31">
        <v>270</v>
      </c>
      <c r="J9" s="31">
        <v>270</v>
      </c>
      <c r="K9" s="31">
        <v>270</v>
      </c>
      <c r="L9" s="31">
        <v>270</v>
      </c>
      <c r="M9" s="31">
        <v>270</v>
      </c>
    </row>
    <row r="10" spans="1:13" ht="17.25" x14ac:dyDescent="0.3">
      <c r="A10" s="35" t="s">
        <v>10</v>
      </c>
      <c r="B10" s="31">
        <v>146.35</v>
      </c>
      <c r="C10" s="31">
        <v>146.35</v>
      </c>
      <c r="D10" s="31">
        <v>146.35</v>
      </c>
      <c r="E10" s="31">
        <v>146.35</v>
      </c>
      <c r="F10" s="31">
        <v>146.35</v>
      </c>
      <c r="G10" s="31">
        <v>146.35</v>
      </c>
      <c r="H10" s="31">
        <v>146.35</v>
      </c>
      <c r="I10" s="31">
        <v>146.35</v>
      </c>
      <c r="J10" s="31">
        <v>146.35</v>
      </c>
      <c r="K10" s="31">
        <v>146.35</v>
      </c>
      <c r="L10" s="31">
        <v>146.35</v>
      </c>
      <c r="M10" s="31">
        <v>146.35</v>
      </c>
    </row>
    <row r="11" spans="1:13" ht="17.25" x14ac:dyDescent="0.3">
      <c r="A11" s="35" t="s">
        <v>4</v>
      </c>
      <c r="B11" s="31">
        <v>70</v>
      </c>
      <c r="C11" s="31">
        <v>70</v>
      </c>
      <c r="D11" s="31">
        <v>70</v>
      </c>
      <c r="E11" s="31">
        <v>70</v>
      </c>
      <c r="F11" s="31">
        <v>70</v>
      </c>
      <c r="G11" s="31">
        <v>70</v>
      </c>
      <c r="H11" s="31">
        <v>70</v>
      </c>
      <c r="I11" s="31">
        <v>70</v>
      </c>
      <c r="J11" s="31">
        <v>70</v>
      </c>
      <c r="K11" s="31">
        <v>70</v>
      </c>
      <c r="L11" s="31">
        <v>70</v>
      </c>
      <c r="M11" s="31">
        <v>70</v>
      </c>
    </row>
    <row r="12" spans="1:13" ht="17.25" x14ac:dyDescent="0.3">
      <c r="A12" s="35" t="s">
        <v>8</v>
      </c>
      <c r="B12" s="31">
        <v>120</v>
      </c>
      <c r="C12" s="31">
        <v>120</v>
      </c>
      <c r="D12" s="31">
        <v>120</v>
      </c>
      <c r="E12" s="31">
        <v>120</v>
      </c>
      <c r="F12" s="31">
        <v>120</v>
      </c>
      <c r="G12" s="31">
        <v>120</v>
      </c>
      <c r="H12" s="31">
        <v>120</v>
      </c>
      <c r="I12" s="31">
        <v>120</v>
      </c>
      <c r="J12" s="31">
        <v>120</v>
      </c>
      <c r="K12" s="31">
        <v>120</v>
      </c>
      <c r="L12" s="31">
        <v>120</v>
      </c>
      <c r="M12" s="31">
        <v>120</v>
      </c>
    </row>
    <row r="13" spans="1:13" ht="17.25" x14ac:dyDescent="0.3">
      <c r="A13" s="35" t="s">
        <v>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7.25" x14ac:dyDescent="0.3">
      <c r="A14" s="35" t="s">
        <v>5</v>
      </c>
      <c r="B14" s="31">
        <v>50</v>
      </c>
      <c r="C14" s="31">
        <v>50</v>
      </c>
      <c r="D14" s="31">
        <v>50</v>
      </c>
      <c r="E14" s="31">
        <v>50</v>
      </c>
      <c r="F14" s="31">
        <v>50</v>
      </c>
      <c r="G14" s="31">
        <v>50</v>
      </c>
      <c r="H14" s="31">
        <v>50</v>
      </c>
      <c r="I14" s="31">
        <v>50</v>
      </c>
      <c r="J14" s="31">
        <v>50</v>
      </c>
      <c r="K14" s="31">
        <v>50</v>
      </c>
      <c r="L14" s="31">
        <v>50</v>
      </c>
      <c r="M14" s="31">
        <v>50</v>
      </c>
    </row>
    <row r="15" spans="1:13" ht="17.25" x14ac:dyDescent="0.3">
      <c r="A15" s="35" t="s">
        <v>13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</row>
    <row r="16" spans="1:13" ht="17.25" x14ac:dyDescent="0.3">
      <c r="A16" s="35" t="s">
        <v>9</v>
      </c>
      <c r="B16" s="31">
        <v>24.1</v>
      </c>
      <c r="C16" s="31">
        <v>24.1</v>
      </c>
      <c r="D16" s="31">
        <v>24.1</v>
      </c>
      <c r="E16" s="31">
        <v>24.1</v>
      </c>
      <c r="F16" s="31">
        <v>24.1</v>
      </c>
      <c r="G16" s="31">
        <v>24.1</v>
      </c>
      <c r="H16" s="31">
        <v>24.1</v>
      </c>
      <c r="I16" s="31">
        <v>24.1</v>
      </c>
      <c r="J16" s="31">
        <v>24.1</v>
      </c>
      <c r="K16" s="31">
        <v>24.1</v>
      </c>
      <c r="L16" s="31">
        <v>24.1</v>
      </c>
      <c r="M16" s="31">
        <v>24.1</v>
      </c>
    </row>
    <row r="17" spans="1:13" ht="17.25" x14ac:dyDescent="0.3">
      <c r="A17" s="35" t="s">
        <v>12</v>
      </c>
      <c r="B17" s="31">
        <v>612.29999999999995</v>
      </c>
      <c r="C17" s="31">
        <v>612.29999999999995</v>
      </c>
      <c r="D17" s="31">
        <v>612.29999999999995</v>
      </c>
      <c r="E17" s="31">
        <v>612.29999999999995</v>
      </c>
      <c r="F17" s="31">
        <v>612.29999999999995</v>
      </c>
      <c r="G17" s="31">
        <v>612.29999999999995</v>
      </c>
      <c r="H17" s="31">
        <v>612.29999999999995</v>
      </c>
      <c r="I17" s="31">
        <v>612.29999999999995</v>
      </c>
      <c r="J17" s="31">
        <v>612.29999999999995</v>
      </c>
      <c r="K17" s="31">
        <v>612.29999999999995</v>
      </c>
      <c r="L17" s="31">
        <v>612.29999999999995</v>
      </c>
      <c r="M17" s="31">
        <v>612.29999999999995</v>
      </c>
    </row>
    <row r="18" spans="1:13" ht="17.25" x14ac:dyDescent="0.3">
      <c r="A18" s="32" t="s">
        <v>72</v>
      </c>
      <c r="B18" s="33">
        <f>SUM(B7:B17)</f>
        <v>2182.75</v>
      </c>
      <c r="C18" s="33">
        <f t="shared" ref="C18:M18" si="0">SUM(C7:C17)</f>
        <v>2182.75</v>
      </c>
      <c r="D18" s="33">
        <f t="shared" si="0"/>
        <v>2182.75</v>
      </c>
      <c r="E18" s="33">
        <f t="shared" si="0"/>
        <v>2182.75</v>
      </c>
      <c r="F18" s="33">
        <f t="shared" si="0"/>
        <v>2182.75</v>
      </c>
      <c r="G18" s="33">
        <f t="shared" si="0"/>
        <v>2182.75</v>
      </c>
      <c r="H18" s="33">
        <f t="shared" si="0"/>
        <v>2182.75</v>
      </c>
      <c r="I18" s="33">
        <f t="shared" si="0"/>
        <v>2182.75</v>
      </c>
      <c r="J18" s="33">
        <f t="shared" si="0"/>
        <v>2182.75</v>
      </c>
      <c r="K18" s="33">
        <f t="shared" si="0"/>
        <v>2182.75</v>
      </c>
      <c r="L18" s="33">
        <f t="shared" si="0"/>
        <v>2182.75</v>
      </c>
      <c r="M18" s="33">
        <f t="shared" si="0"/>
        <v>2182.75</v>
      </c>
    </row>
    <row r="19" spans="1:13" ht="17.25" x14ac:dyDescent="0.3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7.25" x14ac:dyDescent="0.3">
      <c r="A20" s="36" t="s">
        <v>73</v>
      </c>
      <c r="B20" s="37">
        <f>B5-B18</f>
        <v>117.25</v>
      </c>
      <c r="C20" s="37">
        <f t="shared" ref="C20:M20" si="1">C5-C18</f>
        <v>117.25</v>
      </c>
      <c r="D20" s="37">
        <f t="shared" si="1"/>
        <v>117.25</v>
      </c>
      <c r="E20" s="37">
        <f t="shared" si="1"/>
        <v>117.25</v>
      </c>
      <c r="F20" s="37">
        <f t="shared" si="1"/>
        <v>117.25</v>
      </c>
      <c r="G20" s="37">
        <f t="shared" si="1"/>
        <v>117.25</v>
      </c>
      <c r="H20" s="37">
        <f t="shared" si="1"/>
        <v>117.25</v>
      </c>
      <c r="I20" s="37">
        <f t="shared" si="1"/>
        <v>117.25</v>
      </c>
      <c r="J20" s="37">
        <f t="shared" si="1"/>
        <v>117.25</v>
      </c>
      <c r="K20" s="37">
        <f t="shared" si="1"/>
        <v>117.25</v>
      </c>
      <c r="L20" s="37">
        <f t="shared" si="1"/>
        <v>117.25</v>
      </c>
      <c r="M20" s="37">
        <f t="shared" si="1"/>
        <v>117.25</v>
      </c>
    </row>
    <row r="21" spans="1:13" ht="17.25" x14ac:dyDescent="0.3">
      <c r="A21" s="38" t="s">
        <v>74</v>
      </c>
      <c r="B21" s="37">
        <f>B20</f>
        <v>117.25</v>
      </c>
      <c r="C21" s="37">
        <f>B21+C20</f>
        <v>234.5</v>
      </c>
      <c r="D21" s="37">
        <f t="shared" ref="D21:M21" si="2">C21+D20</f>
        <v>351.75</v>
      </c>
      <c r="E21" s="39">
        <f t="shared" si="2"/>
        <v>469</v>
      </c>
      <c r="F21" s="37">
        <f t="shared" si="2"/>
        <v>586.25</v>
      </c>
      <c r="G21" s="37">
        <f t="shared" si="2"/>
        <v>703.5</v>
      </c>
      <c r="H21" s="37">
        <f t="shared" si="2"/>
        <v>820.75</v>
      </c>
      <c r="I21" s="37">
        <f t="shared" si="2"/>
        <v>938</v>
      </c>
      <c r="J21" s="37">
        <f t="shared" si="2"/>
        <v>1055.25</v>
      </c>
      <c r="K21" s="37">
        <f t="shared" si="2"/>
        <v>1172.5</v>
      </c>
      <c r="L21" s="37">
        <f t="shared" si="2"/>
        <v>1289.75</v>
      </c>
      <c r="M21" s="40">
        <f t="shared" si="2"/>
        <v>1407</v>
      </c>
    </row>
    <row r="22" spans="1:13" ht="43.5" customHeight="1" thickBot="1" x14ac:dyDescent="0.3"/>
    <row r="23" spans="1:13" ht="27" thickBot="1" x14ac:dyDescent="0.45">
      <c r="B23" s="65" t="s">
        <v>76</v>
      </c>
      <c r="C23" s="66"/>
      <c r="D23" s="66"/>
      <c r="E23" s="66"/>
      <c r="F23" s="66"/>
      <c r="G23" s="66"/>
      <c r="H23" s="66"/>
      <c r="I23" s="66"/>
      <c r="J23" s="66"/>
      <c r="K23" s="67"/>
    </row>
    <row r="25" spans="1:13" ht="17.25" x14ac:dyDescent="0.3">
      <c r="A25" s="28"/>
      <c r="B25" s="29" t="s">
        <v>60</v>
      </c>
      <c r="C25" s="29" t="s">
        <v>61</v>
      </c>
      <c r="D25" s="29" t="s">
        <v>62</v>
      </c>
      <c r="E25" s="29" t="s">
        <v>63</v>
      </c>
      <c r="F25" s="29" t="s">
        <v>64</v>
      </c>
      <c r="G25" s="29" t="s">
        <v>65</v>
      </c>
      <c r="H25" s="29" t="s">
        <v>66</v>
      </c>
      <c r="I25" s="29" t="s">
        <v>67</v>
      </c>
      <c r="J25" s="29" t="s">
        <v>68</v>
      </c>
      <c r="K25" s="29" t="s">
        <v>69</v>
      </c>
      <c r="L25" s="29" t="s">
        <v>70</v>
      </c>
      <c r="M25" s="29" t="s">
        <v>71</v>
      </c>
    </row>
    <row r="26" spans="1:13" ht="17.25" x14ac:dyDescent="0.3">
      <c r="A26" s="30" t="s">
        <v>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7.25" x14ac:dyDescent="0.3">
      <c r="A27" s="32" t="s">
        <v>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7.25" x14ac:dyDescent="0.3">
      <c r="A28" s="34" t="s">
        <v>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7.25" x14ac:dyDescent="0.3">
      <c r="A29" s="35" t="s">
        <v>11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7.25" x14ac:dyDescent="0.3">
      <c r="A30" s="35" t="s">
        <v>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7.25" x14ac:dyDescent="0.3">
      <c r="A31" s="35" t="s">
        <v>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7.25" x14ac:dyDescent="0.3">
      <c r="A32" s="35" t="s">
        <v>10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7.25" x14ac:dyDescent="0.3">
      <c r="A33" s="35" t="s">
        <v>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7.25" x14ac:dyDescent="0.3">
      <c r="A34" s="35" t="s">
        <v>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7.25" x14ac:dyDescent="0.3">
      <c r="A35" s="35" t="s">
        <v>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7.25" x14ac:dyDescent="0.3">
      <c r="A36" s="35" t="s">
        <v>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7.25" x14ac:dyDescent="0.3">
      <c r="A37" s="35" t="s">
        <v>13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7.25" x14ac:dyDescent="0.3">
      <c r="A38" s="35" t="s">
        <v>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7.25" x14ac:dyDescent="0.3">
      <c r="A39" s="35" t="s">
        <v>12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7.25" x14ac:dyDescent="0.3">
      <c r="A40" s="32" t="s">
        <v>72</v>
      </c>
      <c r="B40" s="33">
        <f>SUM(B29:B39)</f>
        <v>0</v>
      </c>
      <c r="C40" s="33">
        <f t="shared" ref="C40:M40" si="3">SUM(C29:C39)</f>
        <v>0</v>
      </c>
      <c r="D40" s="33">
        <f t="shared" si="3"/>
        <v>0</v>
      </c>
      <c r="E40" s="33">
        <f t="shared" si="3"/>
        <v>0</v>
      </c>
      <c r="F40" s="33">
        <f t="shared" si="3"/>
        <v>0</v>
      </c>
      <c r="G40" s="33">
        <f t="shared" si="3"/>
        <v>0</v>
      </c>
      <c r="H40" s="33">
        <f t="shared" si="3"/>
        <v>0</v>
      </c>
      <c r="I40" s="33">
        <f t="shared" si="3"/>
        <v>0</v>
      </c>
      <c r="J40" s="33">
        <f t="shared" si="3"/>
        <v>0</v>
      </c>
      <c r="K40" s="33">
        <f t="shared" si="3"/>
        <v>0</v>
      </c>
      <c r="L40" s="33">
        <f t="shared" si="3"/>
        <v>0</v>
      </c>
      <c r="M40" s="33">
        <f t="shared" si="3"/>
        <v>0</v>
      </c>
    </row>
    <row r="41" spans="1:13" ht="17.25" x14ac:dyDescent="0.3">
      <c r="A41" s="3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7.25" x14ac:dyDescent="0.3">
      <c r="A42" s="36" t="s">
        <v>73</v>
      </c>
      <c r="B42" s="37">
        <f>B27-B40</f>
        <v>0</v>
      </c>
      <c r="C42" s="37">
        <f t="shared" ref="C42:M42" si="4">C27-C40</f>
        <v>0</v>
      </c>
      <c r="D42" s="37">
        <f t="shared" si="4"/>
        <v>0</v>
      </c>
      <c r="E42" s="37">
        <f t="shared" si="4"/>
        <v>0</v>
      </c>
      <c r="F42" s="37">
        <f t="shared" si="4"/>
        <v>0</v>
      </c>
      <c r="G42" s="37">
        <f t="shared" si="4"/>
        <v>0</v>
      </c>
      <c r="H42" s="37">
        <f t="shared" si="4"/>
        <v>0</v>
      </c>
      <c r="I42" s="37">
        <f t="shared" si="4"/>
        <v>0</v>
      </c>
      <c r="J42" s="37">
        <f t="shared" si="4"/>
        <v>0</v>
      </c>
      <c r="K42" s="37">
        <f t="shared" si="4"/>
        <v>0</v>
      </c>
      <c r="L42" s="37">
        <f t="shared" si="4"/>
        <v>0</v>
      </c>
      <c r="M42" s="37">
        <f t="shared" si="4"/>
        <v>0</v>
      </c>
    </row>
    <row r="43" spans="1:13" ht="17.25" x14ac:dyDescent="0.3">
      <c r="A43" s="38" t="s">
        <v>74</v>
      </c>
      <c r="B43" s="37">
        <f>B42</f>
        <v>0</v>
      </c>
      <c r="C43" s="37">
        <f>B43+C42</f>
        <v>0</v>
      </c>
      <c r="D43" s="37">
        <f t="shared" ref="D43" si="5">C43+D42</f>
        <v>0</v>
      </c>
      <c r="E43" s="37">
        <f t="shared" ref="E43" si="6">D43+E42</f>
        <v>0</v>
      </c>
      <c r="F43" s="37">
        <f t="shared" ref="F43" si="7">E43+F42</f>
        <v>0</v>
      </c>
      <c r="G43" s="37">
        <f t="shared" ref="G43" si="8">F43+G42</f>
        <v>0</v>
      </c>
      <c r="H43" s="37">
        <f t="shared" ref="H43" si="9">G43+H42</f>
        <v>0</v>
      </c>
      <c r="I43" s="37">
        <f t="shared" ref="I43" si="10">H43+I42</f>
        <v>0</v>
      </c>
      <c r="J43" s="37">
        <f t="shared" ref="J43" si="11">I43+J42</f>
        <v>0</v>
      </c>
      <c r="K43" s="37">
        <f t="shared" ref="K43" si="12">J43+K42</f>
        <v>0</v>
      </c>
      <c r="L43" s="37">
        <f t="shared" ref="L43" si="13">K43+L42</f>
        <v>0</v>
      </c>
      <c r="M43" s="37">
        <f t="shared" ref="M43" si="14">L43+M42</f>
        <v>0</v>
      </c>
    </row>
  </sheetData>
  <mergeCells count="2">
    <mergeCell ref="B1:K1"/>
    <mergeCell ref="B23:K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Descrição das Despesas</vt:lpstr>
      <vt:lpstr>Fluxo de caixa - VERIFICADO</vt:lpstr>
      <vt:lpstr>RESUMO</vt:lpstr>
      <vt:lpstr>Fluxo de caixa - PROJETADO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2011-10-31T16:04:30Z</dcterms:created>
  <dcterms:modified xsi:type="dcterms:W3CDTF">2017-07-23T12:39:07Z</dcterms:modified>
</cp:coreProperties>
</file>