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 activeTab="2"/>
  </bookViews>
  <sheets>
    <sheet name="Comparação entre títulos" sheetId="4" r:id="rId1"/>
    <sheet name="Marcação a mercado" sheetId="2" r:id="rId2"/>
    <sheet name="Comparando vencimentos" sheetId="3" r:id="rId3"/>
  </sheets>
  <calcPr calcId="145621"/>
</workbook>
</file>

<file path=xl/calcChain.xml><?xml version="1.0" encoding="utf-8"?>
<calcChain xmlns="http://schemas.openxmlformats.org/spreadsheetml/2006/main">
  <c r="E16" i="4" l="1"/>
  <c r="F16" i="4" s="1"/>
  <c r="G16" i="4" s="1"/>
  <c r="D16" i="4"/>
  <c r="E11" i="4"/>
  <c r="F11" i="4"/>
  <c r="G11" i="4" s="1"/>
  <c r="D11" i="4"/>
  <c r="C7" i="4"/>
  <c r="D8" i="3" l="1"/>
  <c r="E8" i="3" s="1"/>
  <c r="D9" i="3"/>
  <c r="E9" i="3" s="1"/>
  <c r="D10" i="3"/>
  <c r="E10" i="3" s="1"/>
  <c r="D7" i="3"/>
  <c r="E7" i="3" s="1"/>
  <c r="C8" i="3"/>
  <c r="C9" i="3"/>
  <c r="C10" i="3"/>
  <c r="C7" i="3"/>
  <c r="C12" i="2"/>
  <c r="G8" i="2" s="1"/>
  <c r="C6" i="2"/>
  <c r="F8" i="3" l="1"/>
  <c r="F7" i="3"/>
  <c r="F10" i="3"/>
  <c r="F9" i="3"/>
</calcChain>
</file>

<file path=xl/sharedStrings.xml><?xml version="1.0" encoding="utf-8"?>
<sst xmlns="http://schemas.openxmlformats.org/spreadsheetml/2006/main" count="45" uniqueCount="34">
  <si>
    <t>COMPRA DO TÍTULO</t>
  </si>
  <si>
    <t>VENDA DO TÍTULO</t>
  </si>
  <si>
    <t>Valor Nominal do Título</t>
  </si>
  <si>
    <t>Taxa de juros para compra</t>
  </si>
  <si>
    <t>Preço do título</t>
  </si>
  <si>
    <t>Tempo para Vencimento (anos)</t>
  </si>
  <si>
    <t>Rentabilidade em 12 meses</t>
  </si>
  <si>
    <t>Taxa de compra</t>
  </si>
  <si>
    <t>Taxa de venda</t>
  </si>
  <si>
    <t>Preço Compra</t>
  </si>
  <si>
    <t>Preço de Venda</t>
  </si>
  <si>
    <t>Rentabilidade</t>
  </si>
  <si>
    <t>Venc.</t>
  </si>
  <si>
    <t>PREFIXADO</t>
  </si>
  <si>
    <t>IPCA</t>
  </si>
  <si>
    <t>Taxa</t>
  </si>
  <si>
    <t>ao ano</t>
  </si>
  <si>
    <t>Investimento</t>
  </si>
  <si>
    <t>Vencimento em</t>
  </si>
  <si>
    <t>anos</t>
  </si>
  <si>
    <t>Valor de resgate</t>
  </si>
  <si>
    <t>Ex:1</t>
  </si>
  <si>
    <t>Selice no ano</t>
  </si>
  <si>
    <t>Ano 1</t>
  </si>
  <si>
    <t>Ano 0</t>
  </si>
  <si>
    <t>Ano 2</t>
  </si>
  <si>
    <t>Ano 3</t>
  </si>
  <si>
    <t>Ano 4</t>
  </si>
  <si>
    <t>Ex: 2</t>
  </si>
  <si>
    <t xml:space="preserve">SELIC </t>
  </si>
  <si>
    <t>IPCA + 6% a.a.</t>
  </si>
  <si>
    <t>Selic contratada</t>
  </si>
  <si>
    <t>Ex: 3</t>
  </si>
  <si>
    <t>Hipótese: todos os títulos vencem em 4 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</si>
</sst>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\ #,##0.00;[Red]\-&quot;R$&quot;\ #,##0.00"/>
    <numFmt numFmtId="164" formatCode="&quot;R$&quot;\ #,##0.00"/>
    <numFmt numFmtId="166" formatCode="&quot;R$&quot;\ #,##0.000"/>
    <numFmt numFmtId="167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rgb="FFFFFF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rgb="FF00206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20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/>
    <xf numFmtId="0" fontId="2" fillId="0" borderId="0" xfId="0" applyFont="1"/>
    <xf numFmtId="0" fontId="2" fillId="3" borderId="3" xfId="0" applyFont="1" applyFill="1" applyBorder="1"/>
    <xf numFmtId="164" fontId="2" fillId="3" borderId="3" xfId="0" applyNumberFormat="1" applyFont="1" applyFill="1" applyBorder="1" applyAlignment="1">
      <alignment horizontal="center"/>
    </xf>
    <xf numFmtId="0" fontId="2" fillId="4" borderId="3" xfId="0" applyFont="1" applyFill="1" applyBorder="1"/>
    <xf numFmtId="0" fontId="2" fillId="4" borderId="4" xfId="0" applyFont="1" applyFill="1" applyBorder="1"/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8" fontId="2" fillId="3" borderId="3" xfId="0" applyNumberFormat="1" applyFont="1" applyFill="1" applyBorder="1" applyAlignment="1">
      <alignment horizontal="center"/>
    </xf>
    <xf numFmtId="0" fontId="2" fillId="4" borderId="4" xfId="0" applyNumberFormat="1" applyFont="1" applyFill="1" applyBorder="1" applyAlignment="1">
      <alignment horizontal="center"/>
    </xf>
    <xf numFmtId="9" fontId="2" fillId="3" borderId="3" xfId="1" applyFont="1" applyFill="1" applyBorder="1" applyAlignment="1">
      <alignment horizontal="center"/>
    </xf>
    <xf numFmtId="9" fontId="2" fillId="4" borderId="3" xfId="1" applyFont="1" applyFill="1" applyBorder="1" applyAlignment="1">
      <alignment horizontal="center"/>
    </xf>
    <xf numFmtId="8" fontId="2" fillId="4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3" xfId="0" applyFill="1" applyBorder="1" applyAlignment="1">
      <alignment horizontal="center"/>
    </xf>
    <xf numFmtId="8" fontId="0" fillId="3" borderId="3" xfId="0" applyNumberForma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8" fontId="0" fillId="6" borderId="3" xfId="0" applyNumberFormat="1" applyFill="1" applyBorder="1" applyAlignment="1">
      <alignment horizontal="center"/>
    </xf>
    <xf numFmtId="10" fontId="0" fillId="6" borderId="3" xfId="1" applyNumberFormat="1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10" fontId="6" fillId="4" borderId="3" xfId="1" applyNumberFormat="1" applyFont="1" applyFill="1" applyBorder="1" applyAlignment="1">
      <alignment horizontal="center"/>
    </xf>
    <xf numFmtId="0" fontId="8" fillId="9" borderId="3" xfId="0" applyFont="1" applyFill="1" applyBorder="1" applyAlignment="1">
      <alignment horizontal="center"/>
    </xf>
    <xf numFmtId="10" fontId="9" fillId="8" borderId="3" xfId="1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9" fontId="0" fillId="11" borderId="3" xfId="1" applyFont="1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166" fontId="0" fillId="11" borderId="3" xfId="0" applyNumberFormat="1" applyFill="1" applyBorder="1" applyAlignment="1">
      <alignment horizontal="center"/>
    </xf>
    <xf numFmtId="8" fontId="0" fillId="11" borderId="3" xfId="0" applyNumberFormat="1" applyFill="1" applyBorder="1" applyAlignment="1">
      <alignment horizontal="center"/>
    </xf>
    <xf numFmtId="164" fontId="0" fillId="10" borderId="3" xfId="0" applyNumberFormat="1" applyFill="1" applyBorder="1" applyAlignment="1">
      <alignment horizontal="center"/>
    </xf>
    <xf numFmtId="164" fontId="0" fillId="11" borderId="3" xfId="0" applyNumberFormat="1" applyFill="1" applyBorder="1" applyAlignment="1">
      <alignment horizontal="center"/>
    </xf>
    <xf numFmtId="167" fontId="0" fillId="11" borderId="3" xfId="1" applyNumberFormat="1" applyFont="1" applyFill="1" applyBorder="1" applyAlignment="1">
      <alignment horizontal="center"/>
    </xf>
    <xf numFmtId="0" fontId="10" fillId="5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11" fillId="0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</xdr:row>
      <xdr:rowOff>133350</xdr:rowOff>
    </xdr:from>
    <xdr:to>
      <xdr:col>0</xdr:col>
      <xdr:colOff>962025</xdr:colOff>
      <xdr:row>12</xdr:row>
      <xdr:rowOff>19050</xdr:rowOff>
    </xdr:to>
    <xdr:sp macro="" textlink="">
      <xdr:nvSpPr>
        <xdr:cNvPr id="2" name="Seta em curva para a direita 1"/>
        <xdr:cNvSpPr/>
      </xdr:nvSpPr>
      <xdr:spPr>
        <a:xfrm>
          <a:off x="152400" y="1038225"/>
          <a:ext cx="809625" cy="2667000"/>
        </a:xfrm>
        <a:prstGeom prst="curv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190501</xdr:colOff>
      <xdr:row>7</xdr:row>
      <xdr:rowOff>0</xdr:rowOff>
    </xdr:from>
    <xdr:to>
      <xdr:col>0</xdr:col>
      <xdr:colOff>1190625</xdr:colOff>
      <xdr:row>8</xdr:row>
      <xdr:rowOff>209550</xdr:rowOff>
    </xdr:to>
    <xdr:sp macro="" textlink="">
      <xdr:nvSpPr>
        <xdr:cNvPr id="3" name="CaixaDeTexto 2"/>
        <xdr:cNvSpPr txBox="1"/>
      </xdr:nvSpPr>
      <xdr:spPr>
        <a:xfrm>
          <a:off x="190501" y="2085975"/>
          <a:ext cx="1000124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Passado</a:t>
          </a:r>
          <a:r>
            <a:rPr lang="pt-BR" sz="1100" baseline="0"/>
            <a:t> 1 ano</a:t>
          </a:r>
          <a:endParaRPr lang="pt-BR" sz="1100"/>
        </a:p>
      </xdr:txBody>
    </xdr:sp>
    <xdr:clientData/>
  </xdr:twoCellAnchor>
  <xdr:twoCellAnchor>
    <xdr:from>
      <xdr:col>3</xdr:col>
      <xdr:colOff>47625</xdr:colOff>
      <xdr:row>5</xdr:row>
      <xdr:rowOff>180975</xdr:rowOff>
    </xdr:from>
    <xdr:to>
      <xdr:col>5</xdr:col>
      <xdr:colOff>457200</xdr:colOff>
      <xdr:row>6</xdr:row>
      <xdr:rowOff>219075</xdr:rowOff>
    </xdr:to>
    <xdr:cxnSp macro="">
      <xdr:nvCxnSpPr>
        <xdr:cNvPr id="5" name="Conector de seta reta 4"/>
        <xdr:cNvCxnSpPr/>
      </xdr:nvCxnSpPr>
      <xdr:spPr>
        <a:xfrm>
          <a:off x="5629275" y="1676400"/>
          <a:ext cx="1685925" cy="333375"/>
        </a:xfrm>
        <a:prstGeom prst="straightConnector1">
          <a:avLst/>
        </a:prstGeom>
        <a:ln>
          <a:tailEnd type="arrow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7</xdr:row>
      <xdr:rowOff>238125</xdr:rowOff>
    </xdr:from>
    <xdr:to>
      <xdr:col>5</xdr:col>
      <xdr:colOff>466725</xdr:colOff>
      <xdr:row>11</xdr:row>
      <xdr:rowOff>133350</xdr:rowOff>
    </xdr:to>
    <xdr:cxnSp macro="">
      <xdr:nvCxnSpPr>
        <xdr:cNvPr id="7" name="Conector de seta reta 6"/>
        <xdr:cNvCxnSpPr/>
      </xdr:nvCxnSpPr>
      <xdr:spPr>
        <a:xfrm flipV="1">
          <a:off x="5638800" y="2324100"/>
          <a:ext cx="1685925" cy="1200150"/>
        </a:xfrm>
        <a:prstGeom prst="straightConnector1">
          <a:avLst/>
        </a:prstGeom>
        <a:ln>
          <a:tailEnd type="arrow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zoomScale="200" zoomScaleNormal="200" workbookViewId="0">
      <selection activeCell="F5" sqref="F5"/>
    </sheetView>
  </sheetViews>
  <sheetFormatPr defaultRowHeight="15" x14ac:dyDescent="0.25"/>
  <cols>
    <col min="1" max="1" width="12.140625" customWidth="1"/>
    <col min="2" max="2" width="16" style="17" customWidth="1"/>
    <col min="3" max="3" width="12" style="17" bestFit="1" customWidth="1"/>
    <col min="4" max="6" width="11" style="17" bestFit="1" customWidth="1"/>
    <col min="7" max="7" width="11.85546875" style="17" bestFit="1" customWidth="1"/>
    <col min="8" max="11" width="9.140625" style="17"/>
  </cols>
  <sheetData>
    <row r="1" spans="1:7" x14ac:dyDescent="0.25">
      <c r="B1" s="44" t="s">
        <v>33</v>
      </c>
    </row>
    <row r="3" spans="1:7" x14ac:dyDescent="0.25">
      <c r="A3" s="45" t="s">
        <v>21</v>
      </c>
      <c r="B3" s="34" t="s">
        <v>13</v>
      </c>
      <c r="C3" s="34"/>
      <c r="D3" s="34"/>
      <c r="G3" s="33"/>
    </row>
    <row r="4" spans="1:7" x14ac:dyDescent="0.25">
      <c r="A4" s="45"/>
      <c r="B4" s="35" t="s">
        <v>15</v>
      </c>
      <c r="C4" s="36">
        <v>0.11</v>
      </c>
      <c r="D4" s="37" t="s">
        <v>16</v>
      </c>
    </row>
    <row r="5" spans="1:7" x14ac:dyDescent="0.25">
      <c r="A5" s="45"/>
      <c r="B5" s="35" t="s">
        <v>17</v>
      </c>
      <c r="C5" s="38">
        <v>5000</v>
      </c>
      <c r="D5" s="37"/>
    </row>
    <row r="6" spans="1:7" x14ac:dyDescent="0.25">
      <c r="A6" s="45"/>
      <c r="B6" s="35" t="s">
        <v>18</v>
      </c>
      <c r="C6" s="37">
        <v>4</v>
      </c>
      <c r="D6" s="37" t="s">
        <v>19</v>
      </c>
    </row>
    <row r="7" spans="1:7" x14ac:dyDescent="0.25">
      <c r="A7" s="45"/>
      <c r="B7" s="35" t="s">
        <v>20</v>
      </c>
      <c r="C7" s="39">
        <f>FV(C4,C6,,-C5)</f>
        <v>7590.3520500000022</v>
      </c>
      <c r="D7" s="37"/>
    </row>
    <row r="8" spans="1:7" ht="39" customHeight="1" x14ac:dyDescent="0.25"/>
    <row r="9" spans="1:7" x14ac:dyDescent="0.25">
      <c r="B9" s="43" t="s">
        <v>29</v>
      </c>
    </row>
    <row r="10" spans="1:7" x14ac:dyDescent="0.25">
      <c r="A10" s="46" t="s">
        <v>28</v>
      </c>
      <c r="B10" s="20"/>
      <c r="C10" s="20" t="s">
        <v>24</v>
      </c>
      <c r="D10" s="20" t="s">
        <v>23</v>
      </c>
      <c r="E10" s="20" t="s">
        <v>25</v>
      </c>
      <c r="F10" s="20" t="s">
        <v>26</v>
      </c>
      <c r="G10" s="20" t="s">
        <v>27</v>
      </c>
    </row>
    <row r="11" spans="1:7" x14ac:dyDescent="0.25">
      <c r="A11" s="46"/>
      <c r="B11" s="35" t="s">
        <v>17</v>
      </c>
      <c r="C11" s="41">
        <v>5000</v>
      </c>
      <c r="D11" s="41">
        <f>C11*(1+D12)</f>
        <v>5550.0000000000009</v>
      </c>
      <c r="E11" s="41">
        <f t="shared" ref="E11:G11" si="0">D11*(1+E12)</f>
        <v>6216.0000000000018</v>
      </c>
      <c r="F11" s="41">
        <f t="shared" si="0"/>
        <v>6868.6800000000021</v>
      </c>
      <c r="G11" s="41">
        <f t="shared" si="0"/>
        <v>7486.861200000003</v>
      </c>
    </row>
    <row r="12" spans="1:7" x14ac:dyDescent="0.25">
      <c r="A12" s="46"/>
      <c r="B12" s="40" t="s">
        <v>22</v>
      </c>
      <c r="C12" s="37"/>
      <c r="D12" s="42">
        <v>0.11</v>
      </c>
      <c r="E12" s="42">
        <v>0.12</v>
      </c>
      <c r="F12" s="42">
        <v>0.105</v>
      </c>
      <c r="G12" s="42">
        <v>0.09</v>
      </c>
    </row>
    <row r="13" spans="1:7" ht="39.75" customHeight="1" x14ac:dyDescent="0.25"/>
    <row r="14" spans="1:7" x14ac:dyDescent="0.25">
      <c r="B14" s="43" t="s">
        <v>30</v>
      </c>
    </row>
    <row r="15" spans="1:7" x14ac:dyDescent="0.25">
      <c r="A15" s="46" t="s">
        <v>32</v>
      </c>
      <c r="B15" s="20"/>
      <c r="C15" s="20" t="s">
        <v>24</v>
      </c>
      <c r="D15" s="20" t="s">
        <v>23</v>
      </c>
      <c r="E15" s="20" t="s">
        <v>25</v>
      </c>
      <c r="F15" s="20" t="s">
        <v>26</v>
      </c>
      <c r="G15" s="20" t="s">
        <v>27</v>
      </c>
    </row>
    <row r="16" spans="1:7" x14ac:dyDescent="0.25">
      <c r="A16" s="46"/>
      <c r="B16" s="35" t="s">
        <v>17</v>
      </c>
      <c r="C16" s="41">
        <v>5000</v>
      </c>
      <c r="D16" s="41">
        <f>C16*(1+D17)*(1+D18)</f>
        <v>5565</v>
      </c>
      <c r="E16" s="41">
        <f t="shared" ref="E16:G16" si="1">D16*(1+E17)*(1+E18)</f>
        <v>6164.3505000000005</v>
      </c>
      <c r="F16" s="41">
        <f t="shared" si="1"/>
        <v>6926.264221800001</v>
      </c>
      <c r="G16" s="41">
        <f t="shared" si="1"/>
        <v>7708.9320788634022</v>
      </c>
    </row>
    <row r="17" spans="1:7" x14ac:dyDescent="0.25">
      <c r="A17" s="46"/>
      <c r="B17" s="40" t="s">
        <v>31</v>
      </c>
      <c r="C17" s="37"/>
      <c r="D17" s="42">
        <v>0.06</v>
      </c>
      <c r="E17" s="42">
        <v>0.06</v>
      </c>
      <c r="F17" s="42">
        <v>0.06</v>
      </c>
      <c r="G17" s="42">
        <v>0.06</v>
      </c>
    </row>
    <row r="18" spans="1:7" x14ac:dyDescent="0.25">
      <c r="B18" s="40" t="s">
        <v>14</v>
      </c>
      <c r="C18" s="37"/>
      <c r="D18" s="42">
        <v>0.05</v>
      </c>
      <c r="E18" s="42">
        <v>4.4999999999999998E-2</v>
      </c>
      <c r="F18" s="42">
        <v>0.06</v>
      </c>
      <c r="G18" s="42">
        <v>0.05</v>
      </c>
    </row>
  </sheetData>
  <mergeCells count="4">
    <mergeCell ref="B3:D3"/>
    <mergeCell ref="A3:A7"/>
    <mergeCell ref="A10:A12"/>
    <mergeCell ref="A15:A1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9"/>
  <sheetViews>
    <sheetView showGridLines="0" workbookViewId="0">
      <selection activeCell="G11" sqref="G11"/>
    </sheetView>
  </sheetViews>
  <sheetFormatPr defaultRowHeight="15" x14ac:dyDescent="0.25"/>
  <cols>
    <col min="1" max="1" width="19" customWidth="1"/>
    <col min="2" max="2" width="46.85546875" bestFit="1" customWidth="1"/>
    <col min="3" max="3" width="17.85546875" bestFit="1" customWidth="1"/>
    <col min="4" max="4" width="10" bestFit="1" customWidth="1"/>
    <col min="7" max="7" width="35.28515625" customWidth="1"/>
  </cols>
  <sheetData>
    <row r="1" spans="2:7" ht="15.75" thickBot="1" x14ac:dyDescent="0.3"/>
    <row r="2" spans="2:7" ht="32.25" thickBot="1" x14ac:dyDescent="0.55000000000000004">
      <c r="B2" s="29" t="s">
        <v>0</v>
      </c>
      <c r="C2" s="30"/>
      <c r="D2" s="1"/>
      <c r="E2" s="1"/>
      <c r="F2" s="1"/>
    </row>
    <row r="3" spans="2:7" ht="23.25" x14ac:dyDescent="0.35">
      <c r="B3" s="7" t="s">
        <v>5</v>
      </c>
      <c r="C3" s="8">
        <v>3</v>
      </c>
      <c r="D3" s="2"/>
    </row>
    <row r="4" spans="2:7" ht="23.25" x14ac:dyDescent="0.35">
      <c r="B4" s="3" t="s">
        <v>2</v>
      </c>
      <c r="C4" s="4">
        <v>1000</v>
      </c>
      <c r="D4" s="2"/>
    </row>
    <row r="5" spans="2:7" ht="23.25" x14ac:dyDescent="0.35">
      <c r="B5" s="3" t="s">
        <v>3</v>
      </c>
      <c r="C5" s="14">
        <v>0.11</v>
      </c>
      <c r="D5" s="2"/>
    </row>
    <row r="6" spans="2:7" ht="23.25" x14ac:dyDescent="0.35">
      <c r="B6" s="3" t="s">
        <v>4</v>
      </c>
      <c r="C6" s="12">
        <f>PV(C5,C3,,-C4)</f>
        <v>731.19138130095018</v>
      </c>
      <c r="D6" s="2"/>
    </row>
    <row r="7" spans="2:7" ht="23.25" x14ac:dyDescent="0.35">
      <c r="B7" s="2"/>
      <c r="C7" s="2"/>
      <c r="D7" s="2"/>
      <c r="G7" s="27" t="s">
        <v>6</v>
      </c>
    </row>
    <row r="8" spans="2:7" ht="27" thickBot="1" x14ac:dyDescent="0.45">
      <c r="B8" s="9"/>
      <c r="C8" s="11"/>
      <c r="D8" s="2"/>
      <c r="G8" s="28">
        <f>(C12/C6)-1</f>
        <v>0.1725231481481484</v>
      </c>
    </row>
    <row r="9" spans="2:7" ht="32.25" thickBot="1" x14ac:dyDescent="0.55000000000000004">
      <c r="B9" s="31" t="s">
        <v>1</v>
      </c>
      <c r="C9" s="32"/>
      <c r="D9" s="2"/>
    </row>
    <row r="10" spans="2:7" ht="23.25" x14ac:dyDescent="0.35">
      <c r="B10" s="6" t="s">
        <v>5</v>
      </c>
      <c r="C10" s="13">
        <v>2</v>
      </c>
      <c r="D10" s="2"/>
    </row>
    <row r="11" spans="2:7" ht="23.25" x14ac:dyDescent="0.35">
      <c r="B11" s="5" t="s">
        <v>3</v>
      </c>
      <c r="C11" s="15">
        <v>0.08</v>
      </c>
      <c r="D11" s="2"/>
    </row>
    <row r="12" spans="2:7" ht="23.25" x14ac:dyDescent="0.35">
      <c r="B12" s="5" t="s">
        <v>4</v>
      </c>
      <c r="C12" s="16">
        <f>PV(C11,C10,,-C4)</f>
        <v>857.33882030178324</v>
      </c>
      <c r="D12" s="2"/>
    </row>
    <row r="13" spans="2:7" ht="23.25" x14ac:dyDescent="0.35">
      <c r="B13" s="9"/>
      <c r="C13" s="10"/>
      <c r="D13" s="2"/>
      <c r="E13" s="2"/>
      <c r="F13" s="2"/>
      <c r="G13" s="2"/>
    </row>
    <row r="14" spans="2:7" ht="23.25" x14ac:dyDescent="0.35">
      <c r="B14" s="9"/>
      <c r="C14" s="10"/>
      <c r="D14" s="2"/>
      <c r="E14" s="2"/>
      <c r="F14" s="2"/>
      <c r="G14" s="2"/>
    </row>
    <row r="15" spans="2:7" ht="23.25" x14ac:dyDescent="0.35">
      <c r="B15" s="2"/>
      <c r="C15" s="2"/>
      <c r="D15" s="2"/>
      <c r="E15" s="2"/>
      <c r="F15" s="2"/>
      <c r="G15" s="2"/>
    </row>
    <row r="16" spans="2:7" ht="23.25" x14ac:dyDescent="0.35">
      <c r="B16" s="2"/>
      <c r="C16" s="2"/>
      <c r="D16" s="2"/>
      <c r="E16" s="2"/>
      <c r="F16" s="2"/>
      <c r="G16" s="2"/>
    </row>
    <row r="17" spans="2:7" ht="23.25" x14ac:dyDescent="0.35">
      <c r="B17" s="2"/>
      <c r="C17" s="2"/>
      <c r="D17" s="2"/>
      <c r="E17" s="2"/>
      <c r="F17" s="2"/>
      <c r="G17" s="2"/>
    </row>
    <row r="18" spans="2:7" ht="23.25" x14ac:dyDescent="0.35">
      <c r="B18" s="2"/>
      <c r="C18" s="2"/>
      <c r="D18" s="2"/>
    </row>
    <row r="19" spans="2:7" ht="23.25" x14ac:dyDescent="0.35">
      <c r="B19" s="2"/>
      <c r="C19" s="2"/>
      <c r="D19" s="2"/>
    </row>
  </sheetData>
  <mergeCells count="2">
    <mergeCell ref="B2:C2"/>
    <mergeCell ref="B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0"/>
  <sheetViews>
    <sheetView showGridLines="0" tabSelected="1" zoomScale="210" zoomScaleNormal="210" workbookViewId="0">
      <selection activeCell="E13" sqref="E13"/>
    </sheetView>
  </sheetViews>
  <sheetFormatPr defaultRowHeight="15" x14ac:dyDescent="0.25"/>
  <cols>
    <col min="1" max="1" width="4" customWidth="1"/>
    <col min="2" max="2" width="9.140625" customWidth="1"/>
    <col min="3" max="3" width="22.85546875" style="17" bestFit="1" customWidth="1"/>
    <col min="4" max="4" width="9.7109375" style="17" customWidth="1"/>
    <col min="5" max="5" width="20.5703125" style="17" customWidth="1"/>
    <col min="6" max="6" width="15" style="17" bestFit="1" customWidth="1"/>
    <col min="7" max="7" width="19.85546875" style="17" customWidth="1"/>
    <col min="8" max="14" width="9.140625" style="17"/>
  </cols>
  <sheetData>
    <row r="2" spans="2:6" x14ac:dyDescent="0.25">
      <c r="C2" s="25" t="s">
        <v>7</v>
      </c>
      <c r="D2" s="26">
        <v>0.11</v>
      </c>
    </row>
    <row r="3" spans="2:6" x14ac:dyDescent="0.25">
      <c r="C3" s="25" t="s">
        <v>8</v>
      </c>
      <c r="D3" s="26">
        <v>0.16</v>
      </c>
    </row>
    <row r="6" spans="2:6" x14ac:dyDescent="0.25">
      <c r="B6" s="20" t="s">
        <v>12</v>
      </c>
      <c r="C6" s="20" t="s">
        <v>9</v>
      </c>
      <c r="D6" s="24" t="s">
        <v>12</v>
      </c>
      <c r="E6" s="24" t="s">
        <v>10</v>
      </c>
      <c r="F6" s="24" t="s">
        <v>11</v>
      </c>
    </row>
    <row r="7" spans="2:6" x14ac:dyDescent="0.25">
      <c r="B7" s="18">
        <v>3</v>
      </c>
      <c r="C7" s="19">
        <f>PV($D$2,B7,,-1000)</f>
        <v>731.19138130095018</v>
      </c>
      <c r="D7" s="21">
        <f>B7-1</f>
        <v>2</v>
      </c>
      <c r="E7" s="22">
        <f>PV($D$3,D7,,-1000)</f>
        <v>743.16290130796676</v>
      </c>
      <c r="F7" s="23">
        <f>(E7/C7)-1</f>
        <v>1.6372621878716132E-2</v>
      </c>
    </row>
    <row r="8" spans="2:6" x14ac:dyDescent="0.25">
      <c r="B8" s="18">
        <v>5</v>
      </c>
      <c r="C8" s="19">
        <f>PV($D$2,B8,,-1000)</f>
        <v>593.4513280585586</v>
      </c>
      <c r="D8" s="21">
        <f t="shared" ref="D8:D10" si="0">B8-1</f>
        <v>4</v>
      </c>
      <c r="E8" s="22">
        <f>PV($D$3,D8,,-1000)</f>
        <v>552.29109788047481</v>
      </c>
      <c r="F8" s="23">
        <f t="shared" ref="F8:F10" si="1">(E8/C8)-1</f>
        <v>-6.9357381527373252E-2</v>
      </c>
    </row>
    <row r="9" spans="2:6" x14ac:dyDescent="0.25">
      <c r="B9" s="18">
        <v>7</v>
      </c>
      <c r="C9" s="19">
        <f>PV($D$2,B9,,-1000)</f>
        <v>481.65841089080317</v>
      </c>
      <c r="D9" s="21">
        <f t="shared" si="0"/>
        <v>6</v>
      </c>
      <c r="E9" s="22">
        <f>PV($D$3,D9,,-1000)</f>
        <v>410.44225466741585</v>
      </c>
      <c r="F9" s="23">
        <f t="shared" si="1"/>
        <v>-0.14785614579360629</v>
      </c>
    </row>
    <row r="10" spans="2:6" x14ac:dyDescent="0.25">
      <c r="B10" s="18">
        <v>9</v>
      </c>
      <c r="C10" s="19">
        <f>PV($D$2,B10,,-1000)</f>
        <v>390.92477143965834</v>
      </c>
      <c r="D10" s="21">
        <f t="shared" si="0"/>
        <v>8</v>
      </c>
      <c r="E10" s="22">
        <f>PV($D$3,D10,,-1000)</f>
        <v>305.02545679802012</v>
      </c>
      <c r="F10" s="23">
        <f t="shared" si="1"/>
        <v>-0.21973361863280472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Comparação entre títulos</vt:lpstr>
      <vt:lpstr>Marcação a mercado</vt:lpstr>
      <vt:lpstr>Comparando vencimentos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Elisson</dc:creator>
  <cp:lastModifiedBy>Elisson</cp:lastModifiedBy>
  <dcterms:created xsi:type="dcterms:W3CDTF">2012-01-27T18:19:48Z</dcterms:created>
  <dcterms:modified xsi:type="dcterms:W3CDTF">2016-11-26T15:37:52Z</dcterms:modified>
</cp:coreProperties>
</file>