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Plan1" sheetId="1" r:id="rId1"/>
  </sheets>
  <definedNames>
    <definedName name="Ativos">Plan1!$B$17:$B$19</definedName>
  </definedNames>
  <calcPr calcId="145621"/>
</workbook>
</file>

<file path=xl/calcChain.xml><?xml version="1.0" encoding="utf-8"?>
<calcChain xmlns="http://schemas.openxmlformats.org/spreadsheetml/2006/main">
  <c r="C17" i="1" l="1"/>
  <c r="D17" i="1" s="1"/>
  <c r="C10" i="1" l="1"/>
  <c r="C11" i="1" s="1"/>
  <c r="C13" i="1" l="1"/>
  <c r="C15" i="1" s="1"/>
  <c r="C19" i="1" s="1"/>
  <c r="D19" i="1" s="1"/>
  <c r="C12" i="1"/>
  <c r="C14" i="1" s="1"/>
  <c r="C18" i="1" s="1"/>
  <c r="D18" i="1" s="1"/>
  <c r="G5" i="1" l="1"/>
  <c r="F5" i="1" s="1"/>
</calcChain>
</file>

<file path=xl/sharedStrings.xml><?xml version="1.0" encoding="utf-8"?>
<sst xmlns="http://schemas.openxmlformats.org/spreadsheetml/2006/main" count="25" uniqueCount="23">
  <si>
    <t>CDI estimado</t>
  </si>
  <si>
    <t>Selic estimada</t>
  </si>
  <si>
    <t>Prazo Investimento</t>
  </si>
  <si>
    <t>anos</t>
  </si>
  <si>
    <t>Alíquota IR</t>
  </si>
  <si>
    <t>Taxa Tesouro Direto</t>
  </si>
  <si>
    <t>ao ano</t>
  </si>
  <si>
    <t>CDB: % do CDI</t>
  </si>
  <si>
    <t>LCI: % do CDI</t>
  </si>
  <si>
    <t>Tesouro Direto</t>
  </si>
  <si>
    <t>LCI</t>
  </si>
  <si>
    <t>CDB</t>
  </si>
  <si>
    <t>CDI diário</t>
  </si>
  <si>
    <t>% do CDI CDB</t>
  </si>
  <si>
    <t>% do CDI LCI</t>
  </si>
  <si>
    <t>Retorno CDB período</t>
  </si>
  <si>
    <t>Retorno LCI período</t>
  </si>
  <si>
    <t>Retorno CDB líq IR</t>
  </si>
  <si>
    <t>Rentabilidade Acumulada</t>
  </si>
  <si>
    <t>Rentabilidade Anualizada</t>
  </si>
  <si>
    <t>Melhor alternativa</t>
  </si>
  <si>
    <t>Rent. Anualizada</t>
  </si>
  <si>
    <t>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</si>
</sst>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1" applyNumberFormat="1" applyFont="1" applyAlignment="1">
      <alignment horizontal="center"/>
    </xf>
    <xf numFmtId="0" fontId="0" fillId="4" borderId="1" xfId="0" applyFill="1" applyBorder="1" applyProtection="1">
      <protection locked="0"/>
    </xf>
    <xf numFmtId="1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10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0" fontId="0" fillId="0" borderId="1" xfId="1" applyNumberFormat="1" applyFont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10" fontId="0" fillId="6" borderId="3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tabSelected="1" zoomScale="160" zoomScaleNormal="160" workbookViewId="0">
      <selection activeCell="C9" sqref="C9"/>
    </sheetView>
  </sheetViews>
  <sheetFormatPr defaultRowHeight="15" x14ac:dyDescent="0.25"/>
  <cols>
    <col min="2" max="2" width="19.140625" customWidth="1"/>
    <col min="3" max="3" width="15.140625" style="1" customWidth="1"/>
    <col min="4" max="4" width="14.42578125" customWidth="1"/>
    <col min="6" max="6" width="17.42578125" customWidth="1"/>
    <col min="7" max="7" width="16.140625" customWidth="1"/>
    <col min="8" max="8" width="15.85546875" customWidth="1"/>
  </cols>
  <sheetData>
    <row r="2" spans="2:9" x14ac:dyDescent="0.25">
      <c r="B2" s="4" t="s">
        <v>0</v>
      </c>
      <c r="C2" s="5">
        <v>0.11</v>
      </c>
      <c r="D2" s="6" t="s">
        <v>6</v>
      </c>
      <c r="G2" s="2"/>
    </row>
    <row r="3" spans="2:9" ht="15.75" thickBot="1" x14ac:dyDescent="0.3">
      <c r="B3" s="4" t="s">
        <v>1</v>
      </c>
      <c r="C3" s="5">
        <v>0.11</v>
      </c>
      <c r="D3" s="6" t="s">
        <v>6</v>
      </c>
      <c r="I3" s="1"/>
    </row>
    <row r="4" spans="2:9" ht="16.5" thickTop="1" thickBot="1" x14ac:dyDescent="0.3">
      <c r="B4" s="4" t="s">
        <v>2</v>
      </c>
      <c r="C4" s="7">
        <v>3</v>
      </c>
      <c r="D4" s="6" t="s">
        <v>3</v>
      </c>
      <c r="F4" s="13" t="s">
        <v>20</v>
      </c>
      <c r="G4" s="13" t="s">
        <v>21</v>
      </c>
      <c r="I4" s="1"/>
    </row>
    <row r="5" spans="2:9" ht="16.5" thickTop="1" thickBot="1" x14ac:dyDescent="0.3">
      <c r="B5" s="4" t="s">
        <v>4</v>
      </c>
      <c r="C5" s="8">
        <v>0.15</v>
      </c>
      <c r="D5" s="6"/>
      <c r="F5" s="14" t="str">
        <f>INDEX(Ativos,MATCH(G5,D17:D19,0))</f>
        <v>LCI</v>
      </c>
      <c r="G5" s="15">
        <f>LARGE(D17:D19,1)</f>
        <v>9.8478409807871037E-2</v>
      </c>
      <c r="I5" s="1"/>
    </row>
    <row r="6" spans="2:9" ht="15.75" thickTop="1" x14ac:dyDescent="0.25">
      <c r="B6" s="4" t="s">
        <v>5</v>
      </c>
      <c r="C6" s="9">
        <v>3.0000000000000001E-3</v>
      </c>
      <c r="D6" s="6" t="s">
        <v>6</v>
      </c>
      <c r="I6" s="1"/>
    </row>
    <row r="7" spans="2:9" x14ac:dyDescent="0.25">
      <c r="B7" s="4" t="s">
        <v>7</v>
      </c>
      <c r="C7" s="9">
        <v>0.98</v>
      </c>
      <c r="D7" s="6"/>
      <c r="G7" s="1"/>
      <c r="H7" s="1"/>
      <c r="I7" s="1"/>
    </row>
    <row r="8" spans="2:9" x14ac:dyDescent="0.25">
      <c r="B8" s="4" t="s">
        <v>8</v>
      </c>
      <c r="C8" s="9">
        <v>0.9</v>
      </c>
      <c r="D8" s="6"/>
      <c r="G8" s="1"/>
      <c r="H8" s="1"/>
      <c r="I8" s="1"/>
    </row>
    <row r="9" spans="2:9" ht="12.75" customHeight="1" x14ac:dyDescent="0.25">
      <c r="G9" s="1"/>
      <c r="H9" s="1"/>
      <c r="I9" s="1"/>
    </row>
    <row r="10" spans="2:9" hidden="1" x14ac:dyDescent="0.25">
      <c r="B10" t="s">
        <v>12</v>
      </c>
      <c r="C10" s="3">
        <f>((1+C2)^(1/252))-1</f>
        <v>4.1421280738052069E-4</v>
      </c>
    </row>
    <row r="11" spans="2:9" hidden="1" x14ac:dyDescent="0.25">
      <c r="B11" t="s">
        <v>13</v>
      </c>
      <c r="C11" s="1">
        <f>(C10*C7)+1</f>
        <v>1.000405928551233</v>
      </c>
    </row>
    <row r="12" spans="2:9" hidden="1" x14ac:dyDescent="0.25">
      <c r="B12" t="s">
        <v>14</v>
      </c>
      <c r="C12" s="1">
        <f>(C10*C8)+1</f>
        <v>1.0003727915266425</v>
      </c>
    </row>
    <row r="13" spans="2:9" hidden="1" x14ac:dyDescent="0.25">
      <c r="B13" t="s">
        <v>15</v>
      </c>
      <c r="C13" s="1">
        <f>(C11^(252*C4))-1</f>
        <v>0.359095922059123</v>
      </c>
    </row>
    <row r="14" spans="2:9" hidden="1" x14ac:dyDescent="0.25">
      <c r="B14" t="s">
        <v>16</v>
      </c>
      <c r="C14" s="1">
        <f>(C12^(252*C4))-1</f>
        <v>0.32548426436088285</v>
      </c>
    </row>
    <row r="15" spans="2:9" hidden="1" x14ac:dyDescent="0.25">
      <c r="B15" t="s">
        <v>17</v>
      </c>
      <c r="C15" s="1">
        <f>C13*(1-C5)</f>
        <v>0.30523153375025452</v>
      </c>
    </row>
    <row r="16" spans="2:9" ht="30" x14ac:dyDescent="0.25">
      <c r="B16" s="10" t="s">
        <v>22</v>
      </c>
      <c r="C16" s="11" t="s">
        <v>18</v>
      </c>
      <c r="D16" s="11" t="s">
        <v>19</v>
      </c>
    </row>
    <row r="17" spans="2:4" x14ac:dyDescent="0.25">
      <c r="B17" s="4" t="s">
        <v>9</v>
      </c>
      <c r="C17" s="12">
        <f>((((((1*((1+C3-C6)^C4))-1)*(1-C5))+1)))-1</f>
        <v>0.30308623655000066</v>
      </c>
      <c r="D17" s="12">
        <f>((1+C17)^(1/$C$4))-1</f>
        <v>9.2255866301906186E-2</v>
      </c>
    </row>
    <row r="18" spans="2:4" x14ac:dyDescent="0.25">
      <c r="B18" s="4" t="s">
        <v>10</v>
      </c>
      <c r="C18" s="12">
        <f>1*(1+C14)-1</f>
        <v>0.32548426436088285</v>
      </c>
      <c r="D18" s="12">
        <f>((1+C18)^(1/$C$4))-1</f>
        <v>9.8478409807871037E-2</v>
      </c>
    </row>
    <row r="19" spans="2:4" x14ac:dyDescent="0.25">
      <c r="B19" s="4" t="s">
        <v>11</v>
      </c>
      <c r="C19" s="12">
        <f>1*(1+C15)-1</f>
        <v>0.30523153375025447</v>
      </c>
      <c r="D19" s="12">
        <f>((1+C19)^(1/$C$4))-1</f>
        <v>9.2854938634406858E-2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Ativos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</cp:lastModifiedBy>
  <dcterms:created xsi:type="dcterms:W3CDTF">2017-05-09T11:07:20Z</dcterms:created>
  <dcterms:modified xsi:type="dcterms:W3CDTF">2018-09-13T00:42:26Z</dcterms:modified>
</cp:coreProperties>
</file>